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\Desktop\"/>
    </mc:Choice>
  </mc:AlternateContent>
  <xr:revisionPtr revIDLastSave="0" documentId="13_ncr:1_{281F3B92-711A-4B2F-B883-2F038DC6C8B4}" xr6:coauthVersionLast="45" xr6:coauthVersionMax="45" xr10:uidLastSave="{00000000-0000-0000-0000-000000000000}"/>
  <bookViews>
    <workbookView xWindow="2460" yWindow="780" windowWidth="22560" windowHeight="134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38" i="1"/>
  <c r="J37" i="1"/>
  <c r="J36" i="1"/>
  <c r="J35" i="1"/>
  <c r="J34" i="1"/>
  <c r="J33" i="1"/>
  <c r="I58" i="1" l="1"/>
  <c r="I57" i="1"/>
  <c r="I56" i="1"/>
  <c r="I55" i="1"/>
  <c r="I54" i="1"/>
  <c r="I53" i="1"/>
  <c r="I52" i="1"/>
  <c r="I51" i="1"/>
  <c r="I50" i="1"/>
  <c r="I49" i="1"/>
  <c r="I35" i="1"/>
  <c r="I36" i="1"/>
  <c r="I37" i="1"/>
  <c r="I38" i="1"/>
  <c r="I10" i="1"/>
  <c r="J10" i="1" s="1"/>
  <c r="I11" i="1"/>
  <c r="J11" i="1" s="1"/>
  <c r="I12" i="1"/>
  <c r="J12" i="1" s="1"/>
  <c r="I13" i="1"/>
  <c r="J13" i="1" s="1"/>
  <c r="I60" i="1" l="1"/>
  <c r="I59" i="1"/>
  <c r="I40" i="1"/>
  <c r="I39" i="1"/>
  <c r="J39" i="1" s="1"/>
  <c r="I34" i="1"/>
  <c r="I33" i="1"/>
  <c r="I32" i="1"/>
  <c r="I31" i="1"/>
  <c r="I15" i="1"/>
  <c r="I14" i="1"/>
  <c r="J14" i="1" s="1"/>
  <c r="I8" i="1"/>
  <c r="J8" i="1" s="1"/>
  <c r="I9" i="1"/>
  <c r="J9" i="1" s="1"/>
  <c r="I7" i="1"/>
  <c r="I6" i="1"/>
  <c r="I61" i="1" l="1"/>
  <c r="I42" i="1"/>
  <c r="I41" i="1"/>
  <c r="I17" i="1"/>
  <c r="I16" i="1"/>
  <c r="I43" i="1" l="1"/>
  <c r="I18" i="1"/>
</calcChain>
</file>

<file path=xl/sharedStrings.xml><?xml version="1.0" encoding="utf-8"?>
<sst xmlns="http://schemas.openxmlformats.org/spreadsheetml/2006/main" count="121" uniqueCount="40">
  <si>
    <t>品目</t>
    <rPh sb="0" eb="2">
      <t>ヒンモク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</si>
  <si>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</si>
  <si>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</si>
  <si>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</si>
  <si>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</si>
  <si>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</si>
  <si>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新設免許申請手数料（マイク1局につき）</t>
    <rPh sb="14" eb="15">
      <t>キョク</t>
    </rPh>
    <phoneticPr fontId="1"/>
  </si>
  <si>
    <t>小計</t>
    <rPh sb="0" eb="2">
      <t>ショウケイ</t>
    </rPh>
    <phoneticPr fontId="1"/>
  </si>
  <si>
    <t>消費税計</t>
    <rPh sb="0" eb="3">
      <t>ショウヒゼイ</t>
    </rPh>
    <rPh sb="3" eb="4">
      <t>ケイ</t>
    </rPh>
    <phoneticPr fontId="1"/>
  </si>
  <si>
    <t>合計</t>
    <rPh sb="0" eb="2">
      <t>ゴウケイ</t>
    </rPh>
    <phoneticPr fontId="1"/>
  </si>
  <si>
    <t>月数</t>
    <rPh sb="0" eb="2">
      <t>ゲッスウ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</si>
  <si>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は消費税が別途加算される品目です。</t>
    </r>
    <rPh sb="2" eb="5">
      <t>ショウヒゼイ</t>
    </rPh>
    <rPh sb="6" eb="8">
      <t>ベット</t>
    </rPh>
    <rPh sb="8" eb="10">
      <t>カサン</t>
    </rPh>
    <rPh sb="13" eb="15">
      <t>ヒンモク</t>
    </rPh>
    <phoneticPr fontId="1"/>
  </si>
  <si>
    <t>単位</t>
    <rPh sb="0" eb="2">
      <t>タンイ</t>
    </rPh>
    <phoneticPr fontId="1"/>
  </si>
  <si>
    <t>局</t>
    <rPh sb="0" eb="1">
      <t>キョク</t>
    </rPh>
    <phoneticPr fontId="1"/>
  </si>
  <si>
    <t>注4）免許取得月は、当機構へ必要書類をお送り頂いてから約１ヶ月後が目安となりますが、総務省の免許交付状況等から前後することもあります。</t>
    <rPh sb="0" eb="1">
      <t>チュウ</t>
    </rPh>
    <rPh sb="3" eb="5">
      <t>メンキョ</t>
    </rPh>
    <rPh sb="5" eb="7">
      <t>シュトク</t>
    </rPh>
    <rPh sb="7" eb="8">
      <t>ツキ</t>
    </rPh>
    <rPh sb="10" eb="11">
      <t>トウ</t>
    </rPh>
    <rPh sb="11" eb="13">
      <t>キコウ</t>
    </rPh>
    <rPh sb="14" eb="16">
      <t>ヒツヨウ</t>
    </rPh>
    <rPh sb="16" eb="18">
      <t>ショルイ</t>
    </rPh>
    <rPh sb="20" eb="21">
      <t>オク</t>
    </rPh>
    <rPh sb="22" eb="23">
      <t>イタダ</t>
    </rPh>
    <rPh sb="27" eb="28">
      <t>ヤク</t>
    </rPh>
    <rPh sb="30" eb="31">
      <t>ゲツ</t>
    </rPh>
    <rPh sb="31" eb="32">
      <t>アト</t>
    </rPh>
    <rPh sb="33" eb="35">
      <t>メヤス</t>
    </rPh>
    <rPh sb="42" eb="45">
      <t>ソウムショウ</t>
    </rPh>
    <rPh sb="46" eb="48">
      <t>メンキョ</t>
    </rPh>
    <rPh sb="48" eb="50">
      <t>コウフ</t>
    </rPh>
    <rPh sb="50" eb="52">
      <t>ジョウキョウ</t>
    </rPh>
    <rPh sb="52" eb="53">
      <t>ナド</t>
    </rPh>
    <rPh sb="55" eb="57">
      <t>ゼンゴ</t>
    </rPh>
    <phoneticPr fontId="1"/>
  </si>
  <si>
    <t>注1）年会費と運用調整費は、新規加入初年度は4月を基準に月割りになります。</t>
    <rPh sb="0" eb="1">
      <t>チュウ</t>
    </rPh>
    <rPh sb="3" eb="5">
      <t>ネンカイ</t>
    </rPh>
    <rPh sb="5" eb="6">
      <t>ヒ</t>
    </rPh>
    <rPh sb="7" eb="9">
      <t>ウンヨウ</t>
    </rPh>
    <rPh sb="9" eb="11">
      <t>チョウセイ</t>
    </rPh>
    <rPh sb="11" eb="12">
      <t>ヒ</t>
    </rPh>
    <rPh sb="14" eb="16">
      <t>シンキ</t>
    </rPh>
    <rPh sb="16" eb="18">
      <t>カニュウ</t>
    </rPh>
    <rPh sb="18" eb="21">
      <t>ショネンド</t>
    </rPh>
    <rPh sb="23" eb="24">
      <t>ツキ</t>
    </rPh>
    <rPh sb="25" eb="27">
      <t>キジュン</t>
    </rPh>
    <rPh sb="28" eb="30">
      <t>ツキワ</t>
    </rPh>
    <phoneticPr fontId="1"/>
  </si>
  <si>
    <t>局数（送信機1台につき1局）と月数の青枠に該当数字を入力すれば料金が算出されます。</t>
    <rPh sb="0" eb="2">
      <t>キョクスウ</t>
    </rPh>
    <rPh sb="3" eb="6">
      <t>ソウシンキ</t>
    </rPh>
    <rPh sb="7" eb="8">
      <t>ダイ</t>
    </rPh>
    <rPh sb="12" eb="13">
      <t>キョク</t>
    </rPh>
    <rPh sb="15" eb="17">
      <t>ゲッスウ</t>
    </rPh>
    <rPh sb="18" eb="19">
      <t>アオ</t>
    </rPh>
    <rPh sb="19" eb="20">
      <t>ワク</t>
    </rPh>
    <rPh sb="21" eb="23">
      <t>ガイトウ</t>
    </rPh>
    <rPh sb="23" eb="25">
      <t>スウジ</t>
    </rPh>
    <rPh sb="26" eb="28">
      <t>ニュウリョク</t>
    </rPh>
    <rPh sb="31" eb="33">
      <t>リョウキン</t>
    </rPh>
    <rPh sb="34" eb="36">
      <t>サンシュツ</t>
    </rPh>
    <phoneticPr fontId="1"/>
  </si>
  <si>
    <r>
      <t>年会費の月数は9月～3月までの</t>
    </r>
    <r>
      <rPr>
        <sz val="11"/>
        <color rgb="FFFF0000"/>
        <rFont val="HGP創英角ｺﾞｼｯｸUB"/>
        <family val="3"/>
        <charset val="128"/>
      </rPr>
      <t>7ヶ月分</t>
    </r>
    <r>
      <rPr>
        <sz val="11"/>
        <color theme="1"/>
        <rFont val="HGP創英角ｺﾞｼｯｸUB"/>
        <family val="3"/>
        <charset val="128"/>
      </rPr>
      <t>、運用調整費の月数は9月の翌月の10月から3月までの</t>
    </r>
    <r>
      <rPr>
        <sz val="11"/>
        <color rgb="FFFF0000"/>
        <rFont val="HGP創英角ｺﾞｼｯｸUB"/>
        <family val="3"/>
        <charset val="128"/>
      </rPr>
      <t>6ヶ月分</t>
    </r>
    <r>
      <rPr>
        <sz val="11"/>
        <color theme="1"/>
        <rFont val="HGP創英角ｺﾞｼｯｸUB"/>
        <family val="3"/>
        <charset val="128"/>
      </rPr>
      <t>となります。</t>
    </r>
    <rPh sb="0" eb="2">
      <t>ネンカイ</t>
    </rPh>
    <rPh sb="2" eb="3">
      <t>ヒ</t>
    </rPh>
    <rPh sb="4" eb="5">
      <t>ツキ</t>
    </rPh>
    <rPh sb="5" eb="6">
      <t>スウ</t>
    </rPh>
    <rPh sb="8" eb="9">
      <t>ツキ</t>
    </rPh>
    <rPh sb="11" eb="12">
      <t>ツキ</t>
    </rPh>
    <rPh sb="17" eb="18">
      <t>ゲツ</t>
    </rPh>
    <rPh sb="18" eb="19">
      <t>ブン</t>
    </rPh>
    <rPh sb="20" eb="22">
      <t>ウンヨウ</t>
    </rPh>
    <rPh sb="22" eb="24">
      <t>チョウセイ</t>
    </rPh>
    <rPh sb="24" eb="25">
      <t>ヒ</t>
    </rPh>
    <rPh sb="26" eb="27">
      <t>ツキ</t>
    </rPh>
    <rPh sb="27" eb="28">
      <t>スウ</t>
    </rPh>
    <rPh sb="30" eb="31">
      <t>ツキ</t>
    </rPh>
    <rPh sb="32" eb="33">
      <t>ヨク</t>
    </rPh>
    <rPh sb="33" eb="34">
      <t>ツキ</t>
    </rPh>
    <rPh sb="37" eb="38">
      <t>ツキ</t>
    </rPh>
    <rPh sb="41" eb="42">
      <t>ツキ</t>
    </rPh>
    <rPh sb="47" eb="48">
      <t>ゲツ</t>
    </rPh>
    <rPh sb="48" eb="49">
      <t>ブン</t>
    </rPh>
    <phoneticPr fontId="1"/>
  </si>
  <si>
    <r>
      <t>免許申請書類等取扱費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（マイク1局につき）</t>
    </r>
    <rPh sb="16" eb="17">
      <t>キョク</t>
    </rPh>
    <phoneticPr fontId="1"/>
  </si>
  <si>
    <t>局</t>
    <rPh sb="0" eb="1">
      <t>キョク</t>
    </rPh>
    <phoneticPr fontId="1"/>
  </si>
  <si>
    <t>固定</t>
    <rPh sb="0" eb="2">
      <t>コテイ</t>
    </rPh>
    <phoneticPr fontId="1"/>
  </si>
  <si>
    <t>移動</t>
    <rPh sb="0" eb="2">
      <t>イドウ</t>
    </rPh>
    <phoneticPr fontId="1"/>
  </si>
  <si>
    <t>（WSまたは専用帯）</t>
    <phoneticPr fontId="1"/>
  </si>
  <si>
    <t>（WS＋専用帯）</t>
    <phoneticPr fontId="1"/>
  </si>
  <si>
    <t>（1.2G帯）</t>
    <phoneticPr fontId="1"/>
  </si>
  <si>
    <r>
      <t>運用調整費</t>
    </r>
    <r>
      <rPr>
        <sz val="11"/>
        <color rgb="FFFF0000"/>
        <rFont val="ＭＳ Ｐゴシック"/>
        <family val="3"/>
        <charset val="128"/>
        <scheme val="minor"/>
      </rPr>
      <t xml:space="preserve">※
</t>
    </r>
    <r>
      <rPr>
        <sz val="11"/>
        <color theme="1"/>
        <rFont val="ＭＳ Ｐゴシック"/>
        <family val="2"/>
        <charset val="128"/>
        <scheme val="minor"/>
      </rPr>
      <t>（マイク1局につき）</t>
    </r>
    <rPh sb="0" eb="2">
      <t>ウンヨウ</t>
    </rPh>
    <rPh sb="2" eb="4">
      <t>チョウセイ</t>
    </rPh>
    <rPh sb="4" eb="5">
      <t>ヒ</t>
    </rPh>
    <phoneticPr fontId="1"/>
  </si>
  <si>
    <t>モデルケース①：移動会員、ラジオマイク6局（WS帯4局、WS+専用帯2局）、免許交付月が9月の場合</t>
    <rPh sb="8" eb="10">
      <t>イドウ</t>
    </rPh>
    <rPh sb="10" eb="12">
      <t>カイイン</t>
    </rPh>
    <rPh sb="20" eb="21">
      <t>キョク</t>
    </rPh>
    <rPh sb="24" eb="25">
      <t>タイ</t>
    </rPh>
    <rPh sb="26" eb="27">
      <t>キョク</t>
    </rPh>
    <rPh sb="31" eb="34">
      <t>センヨウタイ</t>
    </rPh>
    <rPh sb="35" eb="36">
      <t>キョク</t>
    </rPh>
    <rPh sb="38" eb="40">
      <t>メンキョ</t>
    </rPh>
    <rPh sb="40" eb="42">
      <t>コウフ</t>
    </rPh>
    <rPh sb="42" eb="43">
      <t>ツキ</t>
    </rPh>
    <rPh sb="45" eb="46">
      <t>ツキ</t>
    </rPh>
    <rPh sb="47" eb="49">
      <t>バアイ</t>
    </rPh>
    <phoneticPr fontId="1"/>
  </si>
  <si>
    <t>モデルケース②：固定会員、ラジオマイク4局（1.2G帯のみ）、免許交付月が9月の場合</t>
    <rPh sb="8" eb="10">
      <t>コテイ</t>
    </rPh>
    <rPh sb="10" eb="12">
      <t>カイイン</t>
    </rPh>
    <rPh sb="20" eb="21">
      <t>キョク</t>
    </rPh>
    <rPh sb="26" eb="27">
      <t>タイ</t>
    </rPh>
    <rPh sb="31" eb="33">
      <t>メンキョ</t>
    </rPh>
    <rPh sb="33" eb="35">
      <t>コウフ</t>
    </rPh>
    <rPh sb="35" eb="36">
      <t>ツキ</t>
    </rPh>
    <rPh sb="38" eb="39">
      <t>ツキ</t>
    </rPh>
    <rPh sb="40" eb="42">
      <t>バアイ</t>
    </rPh>
    <phoneticPr fontId="1"/>
  </si>
  <si>
    <t>　　  移動会員は「WSまたは専用帯」が1,200円、「WS＋専用帯」が1,800円、「1.2G帯」が2,100円になります。</t>
    <rPh sb="4" eb="6">
      <t>イドウ</t>
    </rPh>
    <rPh sb="6" eb="8">
      <t>カイイン</t>
    </rPh>
    <rPh sb="15" eb="18">
      <t>センヨウタイ</t>
    </rPh>
    <rPh sb="25" eb="26">
      <t>エン</t>
    </rPh>
    <rPh sb="31" eb="34">
      <t>センヨウタイ</t>
    </rPh>
    <rPh sb="41" eb="42">
      <t>エン</t>
    </rPh>
    <rPh sb="48" eb="49">
      <t>タイ</t>
    </rPh>
    <rPh sb="56" eb="57">
      <t>エン</t>
    </rPh>
    <phoneticPr fontId="1"/>
  </si>
  <si>
    <t>注5）固定会員は「WSまたは専用帯」「WS＋専用帯」「1.2G帯」の全てが900円、</t>
    <rPh sb="0" eb="1">
      <t>チュウ</t>
    </rPh>
    <rPh sb="3" eb="5">
      <t>コテイ</t>
    </rPh>
    <rPh sb="5" eb="7">
      <t>カイイン</t>
    </rPh>
    <rPh sb="14" eb="17">
      <t>センヨウタイ</t>
    </rPh>
    <rPh sb="22" eb="25">
      <t>センヨウタイ</t>
    </rPh>
    <rPh sb="31" eb="32">
      <t>タイ</t>
    </rPh>
    <rPh sb="34" eb="35">
      <t>スベ</t>
    </rPh>
    <rPh sb="40" eb="41">
      <t>エン</t>
    </rPh>
    <phoneticPr fontId="1"/>
  </si>
  <si>
    <t>単価は年会費48,000円を12か月で割ったものです。</t>
    <rPh sb="0" eb="2">
      <t>タンカ</t>
    </rPh>
    <rPh sb="3" eb="6">
      <t>ネンカイヒ</t>
    </rPh>
    <rPh sb="12" eb="13">
      <t>エン</t>
    </rPh>
    <rPh sb="17" eb="18">
      <t>ゲツ</t>
    </rPh>
    <rPh sb="19" eb="20">
      <t>ワ</t>
    </rPh>
    <phoneticPr fontId="1"/>
  </si>
  <si>
    <t>-</t>
    <phoneticPr fontId="1"/>
  </si>
  <si>
    <t>入会金</t>
    <rPh sb="0" eb="3">
      <t>ニュウカイキン</t>
    </rPh>
    <phoneticPr fontId="1"/>
  </si>
  <si>
    <t>年会費</t>
    <phoneticPr fontId="1"/>
  </si>
  <si>
    <r>
      <t>注2）年会費は</t>
    </r>
    <r>
      <rPr>
        <sz val="11"/>
        <color rgb="FFFF0000"/>
        <rFont val="ＭＳ Ｐゴシック"/>
        <family val="3"/>
        <charset val="128"/>
        <scheme val="minor"/>
      </rPr>
      <t>免許取得月</t>
    </r>
    <r>
      <rPr>
        <sz val="11"/>
        <color theme="1"/>
        <rFont val="ＭＳ Ｐゴシック"/>
        <family val="2"/>
        <charset val="128"/>
        <scheme val="minor"/>
      </rPr>
      <t>、運用調整費は</t>
    </r>
    <r>
      <rPr>
        <sz val="11"/>
        <color rgb="FFFF0000"/>
        <rFont val="ＭＳ Ｐゴシック"/>
        <family val="3"/>
        <charset val="128"/>
        <scheme val="minor"/>
      </rPr>
      <t>免許取得月の翌月から</t>
    </r>
    <r>
      <rPr>
        <sz val="11"/>
        <color theme="1"/>
        <rFont val="ＭＳ Ｐゴシック"/>
        <family val="2"/>
        <charset val="128"/>
        <scheme val="minor"/>
      </rPr>
      <t>発生します。</t>
    </r>
    <rPh sb="0" eb="1">
      <t>チュウ</t>
    </rPh>
    <rPh sb="3" eb="5">
      <t>ネンカイ</t>
    </rPh>
    <rPh sb="5" eb="6">
      <t>ヒ</t>
    </rPh>
    <rPh sb="7" eb="9">
      <t>メンキョ</t>
    </rPh>
    <rPh sb="9" eb="11">
      <t>シュトク</t>
    </rPh>
    <rPh sb="11" eb="12">
      <t>ツキ</t>
    </rPh>
    <rPh sb="13" eb="15">
      <t>ウンヨウ</t>
    </rPh>
    <rPh sb="15" eb="17">
      <t>チョウセイ</t>
    </rPh>
    <rPh sb="17" eb="18">
      <t>ヒ</t>
    </rPh>
    <rPh sb="19" eb="21">
      <t>メンキョ</t>
    </rPh>
    <rPh sb="21" eb="23">
      <t>シュトク</t>
    </rPh>
    <rPh sb="23" eb="24">
      <t>ツキ</t>
    </rPh>
    <rPh sb="25" eb="27">
      <t>ヨクゲツ</t>
    </rPh>
    <rPh sb="29" eb="31">
      <t>ハッセイ</t>
    </rPh>
    <phoneticPr fontId="1"/>
  </si>
  <si>
    <t>注3）上記費用以外に、総務省へ納める「電波利用料」が必要です。（特ラ機構から請求するものではありません）</t>
    <rPh sb="0" eb="1">
      <t>チュウ</t>
    </rPh>
    <rPh sb="3" eb="5">
      <t>ジョウキ</t>
    </rPh>
    <rPh sb="5" eb="7">
      <t>ヒヨウ</t>
    </rPh>
    <rPh sb="7" eb="9">
      <t>イガイ</t>
    </rPh>
    <rPh sb="11" eb="14">
      <t>ソウムショウ</t>
    </rPh>
    <rPh sb="15" eb="16">
      <t>オサ</t>
    </rPh>
    <rPh sb="19" eb="21">
      <t>デンパ</t>
    </rPh>
    <rPh sb="21" eb="23">
      <t>リヨウ</t>
    </rPh>
    <rPh sb="23" eb="24">
      <t>リョウ</t>
    </rPh>
    <rPh sb="26" eb="28">
      <t>ヒツヨウ</t>
    </rPh>
    <rPh sb="32" eb="33">
      <t>トク</t>
    </rPh>
    <rPh sb="34" eb="36">
      <t>キコウ</t>
    </rPh>
    <rPh sb="38" eb="40">
      <t>セイキュウ</t>
    </rPh>
    <phoneticPr fontId="1"/>
  </si>
  <si>
    <t>-</t>
    <phoneticPr fontId="1"/>
  </si>
  <si>
    <t>年会費</t>
    <phoneticPr fontId="1"/>
  </si>
  <si>
    <t>2020年度版新規入会における料金シミュレーション</t>
    <rPh sb="4" eb="6">
      <t>ネンド</t>
    </rPh>
    <rPh sb="6" eb="7">
      <t>バン</t>
    </rPh>
    <rPh sb="7" eb="9">
      <t>シンキ</t>
    </rPh>
    <rPh sb="9" eb="11">
      <t>ニュウカイ</t>
    </rPh>
    <rPh sb="15" eb="17">
      <t>リョウキン</t>
    </rPh>
    <phoneticPr fontId="1"/>
  </si>
  <si>
    <r>
      <t>単価は2020年度の運用調整費</t>
    </r>
    <r>
      <rPr>
        <sz val="10"/>
        <color rgb="FFFF0000"/>
        <rFont val="ＭＳ Ｐゴシック"/>
        <family val="3"/>
        <charset val="128"/>
        <scheme val="minor"/>
      </rPr>
      <t>（注5）</t>
    </r>
    <r>
      <rPr>
        <sz val="10"/>
        <color theme="1"/>
        <rFont val="ＭＳ Ｐゴシック"/>
        <family val="2"/>
        <charset val="128"/>
        <scheme val="minor"/>
      </rPr>
      <t>を12か月で割ったものです。</t>
    </r>
    <rPh sb="0" eb="2">
      <t>タンカ</t>
    </rPh>
    <rPh sb="7" eb="9">
      <t>ネンド</t>
    </rPh>
    <rPh sb="10" eb="12">
      <t>ウンヨウ</t>
    </rPh>
    <rPh sb="12" eb="14">
      <t>チョウセイ</t>
    </rPh>
    <rPh sb="14" eb="15">
      <t>ヒ</t>
    </rPh>
    <rPh sb="16" eb="17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</si>
</sst>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4" borderId="1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0" fillId="5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1"/>
  <sheetViews>
    <sheetView tabSelected="1" workbookViewId="0">
      <selection activeCell="E9" sqref="E9"/>
    </sheetView>
  </sheetViews>
  <sheetFormatPr defaultRowHeight="13.5" x14ac:dyDescent="0.15"/>
  <cols>
    <col min="1" max="1" width="5.625" customWidth="1"/>
    <col min="2" max="2" width="18.125" customWidth="1"/>
    <col min="3" max="3" width="6" customWidth="1"/>
    <col min="4" max="4" width="18.125" customWidth="1"/>
    <col min="5" max="5" width="5.25" bestFit="1" customWidth="1"/>
    <col min="6" max="6" width="6.125" customWidth="1"/>
    <col min="8" max="8" width="10.375" bestFit="1" customWidth="1"/>
    <col min="11" max="11" width="27" customWidth="1"/>
    <col min="12" max="12" width="24.875" customWidth="1"/>
  </cols>
  <sheetData>
    <row r="2" spans="1:15" ht="23.25" customHeight="1" x14ac:dyDescent="0.15">
      <c r="B2" s="3" t="s">
        <v>38</v>
      </c>
      <c r="C2" s="3"/>
      <c r="D2" s="3"/>
    </row>
    <row r="3" spans="1:15" x14ac:dyDescent="0.15">
      <c r="B3" s="4" t="s">
        <v>16</v>
      </c>
      <c r="C3" s="4"/>
      <c r="D3" s="4"/>
    </row>
    <row r="4" spans="1:15" x14ac:dyDescent="0.15">
      <c r="C4" s="5"/>
      <c r="D4" s="5"/>
    </row>
    <row r="5" spans="1:15" x14ac:dyDescent="0.15">
      <c r="A5" s="1"/>
      <c r="B5" s="30" t="s">
        <v>0</v>
      </c>
      <c r="C5" s="31"/>
      <c r="D5" s="32"/>
      <c r="E5" s="6" t="s">
        <v>1</v>
      </c>
      <c r="F5" s="6" t="s">
        <v>12</v>
      </c>
      <c r="G5" s="6" t="s">
        <v>2</v>
      </c>
      <c r="H5" s="6" t="s">
        <v>10</v>
      </c>
      <c r="I5" s="6" t="s">
        <v>3</v>
      </c>
      <c r="J5" s="6" t="s">
        <v>4</v>
      </c>
      <c r="K5" s="36" t="s">
        <v>5</v>
      </c>
      <c r="L5" s="36"/>
    </row>
    <row r="6" spans="1:15" x14ac:dyDescent="0.15">
      <c r="B6" s="27" t="s">
        <v>32</v>
      </c>
      <c r="C6" s="28"/>
      <c r="D6" s="29"/>
      <c r="E6" s="7">
        <v>1</v>
      </c>
      <c r="F6" s="8" t="s">
        <v>31</v>
      </c>
      <c r="G6" s="9">
        <v>20000</v>
      </c>
      <c r="H6" s="10"/>
      <c r="I6" s="9">
        <f>E6*G6</f>
        <v>20000</v>
      </c>
      <c r="J6" s="10"/>
      <c r="K6" s="37"/>
      <c r="L6" s="37"/>
    </row>
    <row r="7" spans="1:15" x14ac:dyDescent="0.15">
      <c r="B7" s="27" t="s">
        <v>33</v>
      </c>
      <c r="C7" s="28"/>
      <c r="D7" s="29"/>
      <c r="E7" s="7">
        <v>1</v>
      </c>
      <c r="F7" s="8" t="s">
        <v>31</v>
      </c>
      <c r="G7" s="9">
        <v>4000</v>
      </c>
      <c r="H7" s="2"/>
      <c r="I7" s="9">
        <f>E7*G7*H7</f>
        <v>0</v>
      </c>
      <c r="J7" s="10"/>
      <c r="K7" s="38" t="s">
        <v>30</v>
      </c>
      <c r="L7" s="38"/>
    </row>
    <row r="8" spans="1:15" x14ac:dyDescent="0.15">
      <c r="B8" s="24" t="s">
        <v>25</v>
      </c>
      <c r="C8" s="21" t="s">
        <v>20</v>
      </c>
      <c r="D8" s="13" t="s">
        <v>22</v>
      </c>
      <c r="E8" s="2"/>
      <c r="F8" s="8" t="s">
        <v>13</v>
      </c>
      <c r="G8" s="7">
        <v>75</v>
      </c>
      <c r="H8" s="2"/>
      <c r="I8" s="9">
        <f t="shared" ref="I8:I13" si="0">E8*G8*H8</f>
        <v>0</v>
      </c>
      <c r="J8" s="9">
        <f t="shared" ref="J8:J14" si="1">I8*0.1</f>
        <v>0</v>
      </c>
      <c r="K8" s="39" t="s">
        <v>39</v>
      </c>
      <c r="L8" s="40"/>
    </row>
    <row r="9" spans="1:15" x14ac:dyDescent="0.15">
      <c r="B9" s="25"/>
      <c r="C9" s="22"/>
      <c r="D9" s="14" t="s">
        <v>23</v>
      </c>
      <c r="E9" s="2"/>
      <c r="F9" s="8" t="s">
        <v>13</v>
      </c>
      <c r="G9" s="7">
        <v>75</v>
      </c>
      <c r="H9" s="2"/>
      <c r="I9" s="9">
        <f t="shared" si="0"/>
        <v>0</v>
      </c>
      <c r="J9" s="9">
        <f t="shared" si="1"/>
        <v>0</v>
      </c>
      <c r="K9" s="41"/>
      <c r="L9" s="42"/>
    </row>
    <row r="10" spans="1:15" x14ac:dyDescent="0.15">
      <c r="B10" s="25"/>
      <c r="C10" s="23"/>
      <c r="D10" s="14" t="s">
        <v>24</v>
      </c>
      <c r="E10" s="2"/>
      <c r="F10" s="8" t="s">
        <v>19</v>
      </c>
      <c r="G10" s="7">
        <v>75</v>
      </c>
      <c r="H10" s="2"/>
      <c r="I10" s="9">
        <f t="shared" si="0"/>
        <v>0</v>
      </c>
      <c r="J10" s="9">
        <f t="shared" si="1"/>
        <v>0</v>
      </c>
      <c r="K10" s="41"/>
      <c r="L10" s="42"/>
    </row>
    <row r="11" spans="1:15" x14ac:dyDescent="0.15">
      <c r="B11" s="25"/>
      <c r="C11" s="18" t="s">
        <v>21</v>
      </c>
      <c r="D11" s="14" t="s">
        <v>22</v>
      </c>
      <c r="E11" s="2"/>
      <c r="F11" s="8" t="s">
        <v>19</v>
      </c>
      <c r="G11" s="7">
        <v>100</v>
      </c>
      <c r="H11" s="2"/>
      <c r="I11" s="9">
        <f t="shared" si="0"/>
        <v>0</v>
      </c>
      <c r="J11" s="9">
        <f t="shared" si="1"/>
        <v>0</v>
      </c>
      <c r="K11" s="41"/>
      <c r="L11" s="42"/>
    </row>
    <row r="12" spans="1:15" x14ac:dyDescent="0.15">
      <c r="B12" s="25"/>
      <c r="C12" s="19"/>
      <c r="D12" s="14" t="s">
        <v>23</v>
      </c>
      <c r="E12" s="2"/>
      <c r="F12" s="8" t="s">
        <v>19</v>
      </c>
      <c r="G12" s="7">
        <v>150</v>
      </c>
      <c r="H12" s="2"/>
      <c r="I12" s="9">
        <f t="shared" si="0"/>
        <v>0</v>
      </c>
      <c r="J12" s="9">
        <f t="shared" si="1"/>
        <v>0</v>
      </c>
      <c r="K12" s="41"/>
      <c r="L12" s="42"/>
      <c r="O12" s="16"/>
    </row>
    <row r="13" spans="1:15" x14ac:dyDescent="0.15">
      <c r="B13" s="26"/>
      <c r="C13" s="20"/>
      <c r="D13" s="14" t="s">
        <v>24</v>
      </c>
      <c r="E13" s="2"/>
      <c r="F13" s="8" t="s">
        <v>19</v>
      </c>
      <c r="G13" s="7">
        <v>175</v>
      </c>
      <c r="H13" s="2"/>
      <c r="I13" s="9">
        <f t="shared" si="0"/>
        <v>0</v>
      </c>
      <c r="J13" s="9">
        <f t="shared" si="1"/>
        <v>0</v>
      </c>
      <c r="K13" s="43"/>
      <c r="L13" s="44"/>
    </row>
    <row r="14" spans="1:15" x14ac:dyDescent="0.15">
      <c r="B14" s="33" t="s">
        <v>18</v>
      </c>
      <c r="C14" s="34"/>
      <c r="D14" s="35"/>
      <c r="E14" s="2"/>
      <c r="F14" s="8" t="s">
        <v>13</v>
      </c>
      <c r="G14" s="9">
        <v>5000</v>
      </c>
      <c r="H14" s="10"/>
      <c r="I14" s="9">
        <f t="shared" ref="I14:I15" si="2">E14*G14</f>
        <v>0</v>
      </c>
      <c r="J14" s="9">
        <f t="shared" si="1"/>
        <v>0</v>
      </c>
      <c r="K14" s="38"/>
      <c r="L14" s="38"/>
    </row>
    <row r="15" spans="1:15" x14ac:dyDescent="0.15">
      <c r="B15" s="27" t="s">
        <v>6</v>
      </c>
      <c r="C15" s="28"/>
      <c r="D15" s="29"/>
      <c r="E15" s="2"/>
      <c r="F15" s="8" t="s">
        <v>13</v>
      </c>
      <c r="G15" s="9">
        <v>2550</v>
      </c>
      <c r="H15" s="10"/>
      <c r="I15" s="9">
        <f t="shared" si="2"/>
        <v>0</v>
      </c>
      <c r="J15" s="10"/>
      <c r="K15" s="38"/>
      <c r="L15" s="38"/>
    </row>
    <row r="16" spans="1:15" x14ac:dyDescent="0.15">
      <c r="H16" s="7" t="s">
        <v>7</v>
      </c>
      <c r="I16" s="9">
        <f>SUM(I6:I15)</f>
        <v>20000</v>
      </c>
    </row>
    <row r="17" spans="1:12" x14ac:dyDescent="0.15">
      <c r="B17" s="5" t="s">
        <v>11</v>
      </c>
      <c r="H17" s="7" t="s">
        <v>8</v>
      </c>
      <c r="I17" s="9">
        <f>SUM(J8:J14)</f>
        <v>0</v>
      </c>
    </row>
    <row r="18" spans="1:12" x14ac:dyDescent="0.15">
      <c r="H18" s="7" t="s">
        <v>9</v>
      </c>
      <c r="I18" s="9">
        <f>SUM(I16:I17)</f>
        <v>20000</v>
      </c>
    </row>
    <row r="19" spans="1:12" x14ac:dyDescent="0.15">
      <c r="B19" t="s">
        <v>15</v>
      </c>
    </row>
    <row r="20" spans="1:12" x14ac:dyDescent="0.15">
      <c r="B20" t="s">
        <v>34</v>
      </c>
    </row>
    <row r="21" spans="1:12" x14ac:dyDescent="0.15">
      <c r="B21" t="s">
        <v>35</v>
      </c>
    </row>
    <row r="22" spans="1:12" x14ac:dyDescent="0.15">
      <c r="B22" s="17" t="s">
        <v>14</v>
      </c>
      <c r="C22" s="12"/>
      <c r="D22" s="12"/>
    </row>
    <row r="23" spans="1:12" x14ac:dyDescent="0.15">
      <c r="B23" s="17" t="s">
        <v>29</v>
      </c>
      <c r="C23" s="12"/>
      <c r="D23" s="12"/>
    </row>
    <row r="24" spans="1:12" x14ac:dyDescent="0.15">
      <c r="B24" s="17" t="s">
        <v>28</v>
      </c>
      <c r="C24" s="12"/>
      <c r="D24" s="12"/>
    </row>
    <row r="25" spans="1:12" x14ac:dyDescent="0.15">
      <c r="B25" s="17"/>
      <c r="C25" s="12"/>
      <c r="D25" s="12"/>
    </row>
    <row r="27" spans="1:12" ht="18.75" x14ac:dyDescent="0.15">
      <c r="B27" s="3" t="s">
        <v>26</v>
      </c>
      <c r="C27" s="3"/>
      <c r="D27" s="3"/>
    </row>
    <row r="28" spans="1:12" x14ac:dyDescent="0.15">
      <c r="B28" s="4" t="s">
        <v>17</v>
      </c>
      <c r="C28" s="4"/>
      <c r="D28" s="4"/>
    </row>
    <row r="30" spans="1:12" x14ac:dyDescent="0.15">
      <c r="A30" s="1"/>
      <c r="B30" s="30" t="s">
        <v>0</v>
      </c>
      <c r="C30" s="31"/>
      <c r="D30" s="32"/>
      <c r="E30" s="6" t="s">
        <v>1</v>
      </c>
      <c r="F30" s="6" t="s">
        <v>12</v>
      </c>
      <c r="G30" s="6" t="s">
        <v>2</v>
      </c>
      <c r="H30" s="6" t="s">
        <v>10</v>
      </c>
      <c r="I30" s="6" t="s">
        <v>3</v>
      </c>
      <c r="J30" s="6" t="s">
        <v>4</v>
      </c>
      <c r="K30" s="36" t="s">
        <v>5</v>
      </c>
      <c r="L30" s="36"/>
    </row>
    <row r="31" spans="1:12" x14ac:dyDescent="0.15">
      <c r="B31" s="27" t="s">
        <v>32</v>
      </c>
      <c r="C31" s="28"/>
      <c r="D31" s="29"/>
      <c r="E31" s="7">
        <v>1</v>
      </c>
      <c r="F31" s="8" t="s">
        <v>31</v>
      </c>
      <c r="G31" s="9">
        <v>20000</v>
      </c>
      <c r="H31" s="10"/>
      <c r="I31" s="9">
        <f>E31*G31</f>
        <v>20000</v>
      </c>
      <c r="J31" s="10"/>
      <c r="K31" s="37"/>
      <c r="L31" s="37"/>
    </row>
    <row r="32" spans="1:12" x14ac:dyDescent="0.15">
      <c r="B32" s="27" t="s">
        <v>37</v>
      </c>
      <c r="C32" s="28"/>
      <c r="D32" s="29"/>
      <c r="E32" s="7">
        <v>1</v>
      </c>
      <c r="F32" s="8" t="s">
        <v>31</v>
      </c>
      <c r="G32" s="9">
        <v>4000</v>
      </c>
      <c r="H32" s="15">
        <v>7</v>
      </c>
      <c r="I32" s="9">
        <f>E32*G32*H32</f>
        <v>28000</v>
      </c>
      <c r="J32" s="10"/>
      <c r="K32" s="38" t="s">
        <v>30</v>
      </c>
      <c r="L32" s="38"/>
    </row>
    <row r="33" spans="1:12" x14ac:dyDescent="0.15">
      <c r="B33" s="24" t="s">
        <v>25</v>
      </c>
      <c r="C33" s="21" t="s">
        <v>20</v>
      </c>
      <c r="D33" s="13" t="s">
        <v>22</v>
      </c>
      <c r="E33" s="11"/>
      <c r="F33" s="8" t="s">
        <v>13</v>
      </c>
      <c r="G33" s="7">
        <v>75</v>
      </c>
      <c r="H33" s="11"/>
      <c r="I33" s="9">
        <f t="shared" ref="I33:I38" si="3">E33*G33*H33</f>
        <v>0</v>
      </c>
      <c r="J33" s="9">
        <f t="shared" ref="J33:J38" si="4">I33*0.1</f>
        <v>0</v>
      </c>
      <c r="K33" s="39" t="s">
        <v>39</v>
      </c>
      <c r="L33" s="40"/>
    </row>
    <row r="34" spans="1:12" x14ac:dyDescent="0.15">
      <c r="B34" s="25"/>
      <c r="C34" s="22"/>
      <c r="D34" s="14" t="s">
        <v>23</v>
      </c>
      <c r="E34" s="11"/>
      <c r="F34" s="8" t="s">
        <v>13</v>
      </c>
      <c r="G34" s="7">
        <v>75</v>
      </c>
      <c r="H34" s="11"/>
      <c r="I34" s="9">
        <f t="shared" si="3"/>
        <v>0</v>
      </c>
      <c r="J34" s="9">
        <f t="shared" si="4"/>
        <v>0</v>
      </c>
      <c r="K34" s="41"/>
      <c r="L34" s="42"/>
    </row>
    <row r="35" spans="1:12" x14ac:dyDescent="0.15">
      <c r="B35" s="25"/>
      <c r="C35" s="23"/>
      <c r="D35" s="14" t="s">
        <v>24</v>
      </c>
      <c r="E35" s="11"/>
      <c r="F35" s="8" t="s">
        <v>19</v>
      </c>
      <c r="G35" s="7">
        <v>75</v>
      </c>
      <c r="H35" s="11"/>
      <c r="I35" s="9">
        <f t="shared" si="3"/>
        <v>0</v>
      </c>
      <c r="J35" s="9">
        <f t="shared" si="4"/>
        <v>0</v>
      </c>
      <c r="K35" s="41"/>
      <c r="L35" s="42"/>
    </row>
    <row r="36" spans="1:12" x14ac:dyDescent="0.15">
      <c r="B36" s="25"/>
      <c r="C36" s="18" t="s">
        <v>21</v>
      </c>
      <c r="D36" s="14" t="s">
        <v>22</v>
      </c>
      <c r="E36" s="15">
        <v>4</v>
      </c>
      <c r="F36" s="8" t="s">
        <v>19</v>
      </c>
      <c r="G36" s="7">
        <v>100</v>
      </c>
      <c r="H36" s="15">
        <v>6</v>
      </c>
      <c r="I36" s="9">
        <f t="shared" si="3"/>
        <v>2400</v>
      </c>
      <c r="J36" s="9">
        <f t="shared" si="4"/>
        <v>240</v>
      </c>
      <c r="K36" s="41"/>
      <c r="L36" s="42"/>
    </row>
    <row r="37" spans="1:12" x14ac:dyDescent="0.15">
      <c r="B37" s="25"/>
      <c r="C37" s="19"/>
      <c r="D37" s="14" t="s">
        <v>23</v>
      </c>
      <c r="E37" s="15">
        <v>2</v>
      </c>
      <c r="F37" s="8" t="s">
        <v>19</v>
      </c>
      <c r="G37" s="7">
        <v>150</v>
      </c>
      <c r="H37" s="15">
        <v>6</v>
      </c>
      <c r="I37" s="9">
        <f t="shared" si="3"/>
        <v>1800</v>
      </c>
      <c r="J37" s="9">
        <f t="shared" si="4"/>
        <v>180</v>
      </c>
      <c r="K37" s="41"/>
      <c r="L37" s="42"/>
    </row>
    <row r="38" spans="1:12" x14ac:dyDescent="0.15">
      <c r="B38" s="26"/>
      <c r="C38" s="20"/>
      <c r="D38" s="14" t="s">
        <v>24</v>
      </c>
      <c r="E38" s="11"/>
      <c r="F38" s="8" t="s">
        <v>19</v>
      </c>
      <c r="G38" s="7">
        <v>175</v>
      </c>
      <c r="H38" s="11"/>
      <c r="I38" s="9">
        <f t="shared" si="3"/>
        <v>0</v>
      </c>
      <c r="J38" s="9">
        <f t="shared" si="4"/>
        <v>0</v>
      </c>
      <c r="K38" s="43"/>
      <c r="L38" s="44"/>
    </row>
    <row r="39" spans="1:12" x14ac:dyDescent="0.15">
      <c r="B39" s="33" t="s">
        <v>18</v>
      </c>
      <c r="C39" s="34"/>
      <c r="D39" s="35"/>
      <c r="E39" s="15">
        <v>6</v>
      </c>
      <c r="F39" s="8" t="s">
        <v>13</v>
      </c>
      <c r="G39" s="9">
        <v>5000</v>
      </c>
      <c r="H39" s="10"/>
      <c r="I39" s="9">
        <f t="shared" ref="I39:I40" si="5">E39*G39</f>
        <v>30000</v>
      </c>
      <c r="J39" s="9">
        <f>I39*0.08</f>
        <v>2400</v>
      </c>
      <c r="K39" s="38"/>
      <c r="L39" s="38"/>
    </row>
    <row r="40" spans="1:12" x14ac:dyDescent="0.15">
      <c r="B40" s="27" t="s">
        <v>6</v>
      </c>
      <c r="C40" s="28"/>
      <c r="D40" s="29"/>
      <c r="E40" s="15">
        <v>6</v>
      </c>
      <c r="F40" s="8" t="s">
        <v>13</v>
      </c>
      <c r="G40" s="9">
        <v>2550</v>
      </c>
      <c r="H40" s="10"/>
      <c r="I40" s="9">
        <f t="shared" si="5"/>
        <v>15300</v>
      </c>
      <c r="J40" s="10"/>
      <c r="K40" s="38"/>
      <c r="L40" s="38"/>
    </row>
    <row r="41" spans="1:12" x14ac:dyDescent="0.15">
      <c r="H41" s="7" t="s">
        <v>7</v>
      </c>
      <c r="I41" s="9">
        <f>SUM(I31:I40)</f>
        <v>97500</v>
      </c>
    </row>
    <row r="42" spans="1:12" x14ac:dyDescent="0.15">
      <c r="H42" s="7" t="s">
        <v>8</v>
      </c>
      <c r="I42" s="9">
        <f>SUM(J33:J39)</f>
        <v>2820</v>
      </c>
    </row>
    <row r="43" spans="1:12" x14ac:dyDescent="0.15">
      <c r="H43" s="7" t="s">
        <v>9</v>
      </c>
      <c r="I43" s="9">
        <f>SUM(I41:I42)</f>
        <v>100320</v>
      </c>
    </row>
    <row r="45" spans="1:12" ht="18.75" x14ac:dyDescent="0.15">
      <c r="B45" s="3" t="s">
        <v>27</v>
      </c>
      <c r="C45" s="3"/>
      <c r="D45" s="3"/>
    </row>
    <row r="46" spans="1:12" x14ac:dyDescent="0.15">
      <c r="B46" s="4" t="s">
        <v>17</v>
      </c>
      <c r="C46" s="4"/>
      <c r="D46" s="4"/>
    </row>
    <row r="48" spans="1:12" x14ac:dyDescent="0.15">
      <c r="A48" s="1"/>
      <c r="B48" s="30" t="s">
        <v>0</v>
      </c>
      <c r="C48" s="31"/>
      <c r="D48" s="32"/>
      <c r="E48" s="6" t="s">
        <v>1</v>
      </c>
      <c r="F48" s="6" t="s">
        <v>12</v>
      </c>
      <c r="G48" s="6" t="s">
        <v>2</v>
      </c>
      <c r="H48" s="6" t="s">
        <v>10</v>
      </c>
      <c r="I48" s="6" t="s">
        <v>3</v>
      </c>
      <c r="J48" s="6" t="s">
        <v>4</v>
      </c>
      <c r="K48" s="36" t="s">
        <v>5</v>
      </c>
      <c r="L48" s="36"/>
    </row>
    <row r="49" spans="2:12" x14ac:dyDescent="0.15">
      <c r="B49" s="27" t="s">
        <v>32</v>
      </c>
      <c r="C49" s="28"/>
      <c r="D49" s="29"/>
      <c r="E49" s="7">
        <v>1</v>
      </c>
      <c r="F49" s="8" t="s">
        <v>36</v>
      </c>
      <c r="G49" s="9">
        <v>20000</v>
      </c>
      <c r="H49" s="10"/>
      <c r="I49" s="9">
        <f>E49*G49</f>
        <v>20000</v>
      </c>
      <c r="J49" s="10"/>
      <c r="K49" s="37"/>
      <c r="L49" s="37"/>
    </row>
    <row r="50" spans="2:12" x14ac:dyDescent="0.15">
      <c r="B50" s="27" t="s">
        <v>37</v>
      </c>
      <c r="C50" s="28"/>
      <c r="D50" s="29"/>
      <c r="E50" s="7">
        <v>1</v>
      </c>
      <c r="F50" s="8" t="s">
        <v>36</v>
      </c>
      <c r="G50" s="9">
        <v>4000</v>
      </c>
      <c r="H50" s="15">
        <v>7</v>
      </c>
      <c r="I50" s="9">
        <f>E50*G50*H50</f>
        <v>28000</v>
      </c>
      <c r="J50" s="10"/>
      <c r="K50" s="38" t="s">
        <v>30</v>
      </c>
      <c r="L50" s="38"/>
    </row>
    <row r="51" spans="2:12" x14ac:dyDescent="0.15">
      <c r="B51" s="24" t="s">
        <v>25</v>
      </c>
      <c r="C51" s="21" t="s">
        <v>20</v>
      </c>
      <c r="D51" s="13" t="s">
        <v>22</v>
      </c>
      <c r="E51" s="11"/>
      <c r="F51" s="8" t="s">
        <v>13</v>
      </c>
      <c r="G51" s="7">
        <v>75</v>
      </c>
      <c r="H51" s="11"/>
      <c r="I51" s="9">
        <f t="shared" ref="I51:I56" si="6">E51*G51*H51</f>
        <v>0</v>
      </c>
      <c r="J51" s="9">
        <f t="shared" ref="J51:J57" si="7">I51*0.1</f>
        <v>0</v>
      </c>
      <c r="K51" s="39" t="s">
        <v>39</v>
      </c>
      <c r="L51" s="40"/>
    </row>
    <row r="52" spans="2:12" x14ac:dyDescent="0.15">
      <c r="B52" s="25"/>
      <c r="C52" s="22"/>
      <c r="D52" s="14" t="s">
        <v>23</v>
      </c>
      <c r="E52" s="11"/>
      <c r="F52" s="8" t="s">
        <v>13</v>
      </c>
      <c r="G52" s="7">
        <v>75</v>
      </c>
      <c r="H52" s="11"/>
      <c r="I52" s="9">
        <f t="shared" si="6"/>
        <v>0</v>
      </c>
      <c r="J52" s="9">
        <f t="shared" si="7"/>
        <v>0</v>
      </c>
      <c r="K52" s="41"/>
      <c r="L52" s="42"/>
    </row>
    <row r="53" spans="2:12" x14ac:dyDescent="0.15">
      <c r="B53" s="25"/>
      <c r="C53" s="23"/>
      <c r="D53" s="14" t="s">
        <v>24</v>
      </c>
      <c r="E53" s="15">
        <v>4</v>
      </c>
      <c r="F53" s="8" t="s">
        <v>19</v>
      </c>
      <c r="G53" s="7">
        <v>75</v>
      </c>
      <c r="H53" s="15">
        <v>6</v>
      </c>
      <c r="I53" s="9">
        <f t="shared" si="6"/>
        <v>1800</v>
      </c>
      <c r="J53" s="9">
        <f t="shared" si="7"/>
        <v>180</v>
      </c>
      <c r="K53" s="41"/>
      <c r="L53" s="42"/>
    </row>
    <row r="54" spans="2:12" x14ac:dyDescent="0.15">
      <c r="B54" s="25"/>
      <c r="C54" s="18" t="s">
        <v>21</v>
      </c>
      <c r="D54" s="14" t="s">
        <v>22</v>
      </c>
      <c r="E54" s="11"/>
      <c r="F54" s="8" t="s">
        <v>19</v>
      </c>
      <c r="G54" s="7">
        <v>100</v>
      </c>
      <c r="H54" s="11"/>
      <c r="I54" s="9">
        <f t="shared" si="6"/>
        <v>0</v>
      </c>
      <c r="J54" s="9">
        <f t="shared" si="7"/>
        <v>0</v>
      </c>
      <c r="K54" s="41"/>
      <c r="L54" s="42"/>
    </row>
    <row r="55" spans="2:12" x14ac:dyDescent="0.15">
      <c r="B55" s="25"/>
      <c r="C55" s="19"/>
      <c r="D55" s="14" t="s">
        <v>23</v>
      </c>
      <c r="E55" s="11"/>
      <c r="F55" s="8" t="s">
        <v>19</v>
      </c>
      <c r="G55" s="7">
        <v>150</v>
      </c>
      <c r="H55" s="11"/>
      <c r="I55" s="9">
        <f t="shared" si="6"/>
        <v>0</v>
      </c>
      <c r="J55" s="9">
        <f t="shared" si="7"/>
        <v>0</v>
      </c>
      <c r="K55" s="41"/>
      <c r="L55" s="42"/>
    </row>
    <row r="56" spans="2:12" x14ac:dyDescent="0.15">
      <c r="B56" s="26"/>
      <c r="C56" s="20"/>
      <c r="D56" s="14" t="s">
        <v>24</v>
      </c>
      <c r="E56" s="11"/>
      <c r="F56" s="8" t="s">
        <v>19</v>
      </c>
      <c r="G56" s="7">
        <v>175</v>
      </c>
      <c r="H56" s="11"/>
      <c r="I56" s="9">
        <f t="shared" si="6"/>
        <v>0</v>
      </c>
      <c r="J56" s="9">
        <f t="shared" si="7"/>
        <v>0</v>
      </c>
      <c r="K56" s="43"/>
      <c r="L56" s="44"/>
    </row>
    <row r="57" spans="2:12" x14ac:dyDescent="0.15">
      <c r="B57" s="33" t="s">
        <v>18</v>
      </c>
      <c r="C57" s="34"/>
      <c r="D57" s="35"/>
      <c r="E57" s="15">
        <v>4</v>
      </c>
      <c r="F57" s="8" t="s">
        <v>13</v>
      </c>
      <c r="G57" s="9">
        <v>5000</v>
      </c>
      <c r="H57" s="10"/>
      <c r="I57" s="9">
        <f t="shared" ref="I57:I58" si="8">E57*G57</f>
        <v>20000</v>
      </c>
      <c r="J57" s="9">
        <f t="shared" si="7"/>
        <v>2000</v>
      </c>
      <c r="K57" s="38"/>
      <c r="L57" s="38"/>
    </row>
    <row r="58" spans="2:12" x14ac:dyDescent="0.15">
      <c r="B58" s="27" t="s">
        <v>6</v>
      </c>
      <c r="C58" s="28"/>
      <c r="D58" s="29"/>
      <c r="E58" s="15">
        <v>4</v>
      </c>
      <c r="F58" s="8" t="s">
        <v>13</v>
      </c>
      <c r="G58" s="9">
        <v>2550</v>
      </c>
      <c r="H58" s="10"/>
      <c r="I58" s="9">
        <f t="shared" si="8"/>
        <v>10200</v>
      </c>
      <c r="J58" s="10"/>
      <c r="K58" s="38"/>
      <c r="L58" s="38"/>
    </row>
    <row r="59" spans="2:12" x14ac:dyDescent="0.15">
      <c r="H59" s="7" t="s">
        <v>7</v>
      </c>
      <c r="I59" s="9">
        <f>SUM(I49:I58)</f>
        <v>80000</v>
      </c>
    </row>
    <row r="60" spans="2:12" x14ac:dyDescent="0.15">
      <c r="H60" s="7" t="s">
        <v>8</v>
      </c>
      <c r="I60" s="9">
        <f>SUM(J51:J57)</f>
        <v>2180</v>
      </c>
    </row>
    <row r="61" spans="2:12" x14ac:dyDescent="0.15">
      <c r="H61" s="7" t="s">
        <v>9</v>
      </c>
      <c r="I61" s="9">
        <f>SUM(I59:I60)</f>
        <v>82180</v>
      </c>
    </row>
  </sheetData>
  <sheetProtection sheet="1" objects="1" scenarios="1" selectLockedCells="1"/>
  <mergeCells count="42">
    <mergeCell ref="K57:L57"/>
    <mergeCell ref="K58:L58"/>
    <mergeCell ref="B57:D57"/>
    <mergeCell ref="K30:L30"/>
    <mergeCell ref="K31:L31"/>
    <mergeCell ref="K32:L32"/>
    <mergeCell ref="K39:L39"/>
    <mergeCell ref="K33:L38"/>
    <mergeCell ref="K51:L56"/>
    <mergeCell ref="K40:L40"/>
    <mergeCell ref="K48:L48"/>
    <mergeCell ref="K49:L49"/>
    <mergeCell ref="K50:L50"/>
    <mergeCell ref="K5:L5"/>
    <mergeCell ref="K6:L6"/>
    <mergeCell ref="K7:L7"/>
    <mergeCell ref="K14:L14"/>
    <mergeCell ref="K15:L15"/>
    <mergeCell ref="K8:L13"/>
    <mergeCell ref="B5:D5"/>
    <mergeCell ref="B6:D6"/>
    <mergeCell ref="B7:D7"/>
    <mergeCell ref="B14:D14"/>
    <mergeCell ref="B58:D58"/>
    <mergeCell ref="B30:D30"/>
    <mergeCell ref="B31:D31"/>
    <mergeCell ref="B32:D32"/>
    <mergeCell ref="B33:B38"/>
    <mergeCell ref="B39:D39"/>
    <mergeCell ref="B40:D40"/>
    <mergeCell ref="C36:C38"/>
    <mergeCell ref="C51:C53"/>
    <mergeCell ref="C54:C56"/>
    <mergeCell ref="B48:D48"/>
    <mergeCell ref="B49:D49"/>
    <mergeCell ref="C11:C13"/>
    <mergeCell ref="C33:C35"/>
    <mergeCell ref="B8:B13"/>
    <mergeCell ref="B50:D50"/>
    <mergeCell ref="B51:B56"/>
    <mergeCell ref="B15:D15"/>
    <mergeCell ref="C8:C10"/>
  </mergeCells>
  <phoneticPr fontId="1"/>
  <pageMargins left="0.7" right="0.7" top="0.75" bottom="0.75" header="0.3" footer="0.3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sakairi</dc:creator>
  <cp:lastModifiedBy>ishikawa</cp:lastModifiedBy>
  <cp:lastPrinted>2017-10-30T07:58:20Z</cp:lastPrinted>
  <dcterms:created xsi:type="dcterms:W3CDTF">2017-08-08T07:20:07Z</dcterms:created>
  <dcterms:modified xsi:type="dcterms:W3CDTF">2020-02-28T04:43:56Z</dcterms:modified>
</cp:coreProperties>
</file>