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_wa\OneDrive\デスクトップ\"/>
    </mc:Choice>
  </mc:AlternateContent>
  <xr:revisionPtr revIDLastSave="0" documentId="13_ncr:1_{ABE4A61A-CB4E-4855-B8D3-6C2925859940}" xr6:coauthVersionLast="47" xr6:coauthVersionMax="47" xr10:uidLastSave="{00000000-0000-0000-0000-000000000000}"/>
  <bookViews>
    <workbookView xWindow="945" yWindow="165" windowWidth="23085" windowHeight="154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H57" i="1" s="1"/>
  <c r="E29" i="1"/>
  <c r="E56" i="1"/>
  <c r="H56" i="1" s="1"/>
  <c r="E28" i="1"/>
  <c r="E55" i="1"/>
  <c r="H55" i="1" s="1"/>
  <c r="E27" i="1"/>
  <c r="E54" i="1"/>
  <c r="H54" i="1" s="1"/>
  <c r="E26" i="1"/>
  <c r="E53" i="1"/>
  <c r="H53" i="1" s="1"/>
  <c r="E25" i="1"/>
  <c r="E52" i="1"/>
  <c r="H52" i="1" s="1"/>
  <c r="E24" i="1"/>
  <c r="H51" i="1"/>
  <c r="H58" i="1" s="1"/>
  <c r="J91" i="1"/>
  <c r="J96" i="1"/>
  <c r="J95" i="1"/>
  <c r="J77" i="1"/>
  <c r="J76" i="1"/>
  <c r="J22" i="1"/>
  <c r="J87" i="1"/>
  <c r="J68" i="1"/>
  <c r="E46" i="1"/>
  <c r="H46" i="1" s="1"/>
  <c r="E45" i="1"/>
  <c r="H45" i="1" s="1"/>
  <c r="E44" i="1"/>
  <c r="H44" i="1" s="1"/>
  <c r="E43" i="1"/>
  <c r="H43" i="1" s="1"/>
  <c r="I23" i="1"/>
  <c r="I24" i="1" s="1"/>
  <c r="C15" i="1"/>
  <c r="E30" i="1" s="1"/>
  <c r="J30" i="1" s="1"/>
  <c r="H47" i="1" l="1"/>
  <c r="H59" i="1"/>
  <c r="H60" i="1" s="1"/>
  <c r="H61" i="1" s="1"/>
  <c r="I25" i="1"/>
  <c r="I29" i="1"/>
  <c r="I27" i="1"/>
  <c r="I26" i="1"/>
  <c r="I28" i="1"/>
  <c r="E31" i="1"/>
  <c r="J31" i="1" s="1"/>
  <c r="J94" i="1" l="1"/>
  <c r="J93" i="1"/>
  <c r="J92" i="1"/>
  <c r="J90" i="1"/>
  <c r="J89" i="1"/>
  <c r="J88" i="1"/>
  <c r="J97" i="1" s="1"/>
  <c r="J72" i="1"/>
  <c r="J73" i="1"/>
  <c r="J74" i="1"/>
  <c r="J75" i="1"/>
  <c r="J26" i="1"/>
  <c r="J27" i="1"/>
  <c r="J28" i="1"/>
  <c r="J29" i="1"/>
  <c r="J98" i="1" l="1"/>
  <c r="J99" i="1" s="1"/>
  <c r="J100" i="1" s="1"/>
  <c r="J71" i="1"/>
  <c r="J70" i="1"/>
  <c r="J79" i="1" s="1"/>
  <c r="J80" i="1" s="1"/>
  <c r="J69" i="1"/>
  <c r="J78" i="1" s="1"/>
  <c r="J24" i="1"/>
  <c r="J25" i="1"/>
  <c r="J23" i="1"/>
  <c r="J32" i="1" s="1"/>
  <c r="J81" i="1" l="1"/>
  <c r="J33" i="1"/>
  <c r="J34" i="1" s="1"/>
  <c r="J35" i="1" l="1"/>
</calcChain>
</file>

<file path=xl/sharedStrings.xml><?xml version="1.0" encoding="utf-8"?>
<sst xmlns="http://schemas.openxmlformats.org/spreadsheetml/2006/main" count="190" uniqueCount="60">
  <si>
    <t>品目</t>
    <rPh sb="0" eb="2">
      <t>ヒンモク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</si>
  <si>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</si>
  <si>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</si>
  <si>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</si>
  <si>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</si>
  <si>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新設免許申請手数料（マイク1局につき）</t>
    <rPh sb="14" eb="15">
      <t>キョク</t>
    </rPh>
    <phoneticPr fontId="1"/>
  </si>
  <si>
    <t>消費税計</t>
    <rPh sb="0" eb="3">
      <t>ショウヒゼイ</t>
    </rPh>
    <rPh sb="3" eb="4">
      <t>ケイ</t>
    </rPh>
    <phoneticPr fontId="1"/>
  </si>
  <si>
    <t>合計</t>
    <rPh sb="0" eb="2">
      <t>ゴウケイ</t>
    </rPh>
    <phoneticPr fontId="1"/>
  </si>
  <si>
    <t>月数</t>
    <rPh sb="0" eb="2">
      <t>ゲッスウ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</si>
  <si>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は消費税が別途加算される品目です。</t>
    </r>
    <rPh sb="2" eb="5">
      <t>ショウヒゼイ</t>
    </rPh>
    <rPh sb="6" eb="8">
      <t>ベット</t>
    </rPh>
    <rPh sb="8" eb="10">
      <t>カサン</t>
    </rPh>
    <rPh sb="13" eb="15">
      <t>ヒンモク</t>
    </rPh>
    <phoneticPr fontId="1"/>
  </si>
  <si>
    <t>単位</t>
    <rPh sb="0" eb="2">
      <t>タンイ</t>
    </rPh>
    <phoneticPr fontId="1"/>
  </si>
  <si>
    <t>局</t>
    <rPh sb="0" eb="1">
      <t>キョク</t>
    </rPh>
    <phoneticPr fontId="1"/>
  </si>
  <si>
    <t>注4）免許取得月は、当機構へ必要書類をお送り頂いてから約１ヶ月後が目安となりますが、総務省の免許交付状況等から前後することもあります。</t>
    <rPh sb="0" eb="1">
      <t>チュウ</t>
    </rPh>
    <rPh sb="3" eb="5">
      <t>メンキョ</t>
    </rPh>
    <rPh sb="5" eb="7">
      <t>シュトク</t>
    </rPh>
    <rPh sb="7" eb="8">
      <t>ツキ</t>
    </rPh>
    <rPh sb="10" eb="11">
      <t>トウ</t>
    </rPh>
    <rPh sb="11" eb="13">
      <t>キコウ</t>
    </rPh>
    <rPh sb="14" eb="16">
      <t>ヒツヨウ</t>
    </rPh>
    <rPh sb="16" eb="18">
      <t>ショルイ</t>
    </rPh>
    <rPh sb="20" eb="21">
      <t>オク</t>
    </rPh>
    <rPh sb="22" eb="23">
      <t>イタダ</t>
    </rPh>
    <rPh sb="27" eb="28">
      <t>ヤク</t>
    </rPh>
    <rPh sb="30" eb="31">
      <t>ゲツ</t>
    </rPh>
    <rPh sb="31" eb="32">
      <t>アト</t>
    </rPh>
    <rPh sb="33" eb="35">
      <t>メヤス</t>
    </rPh>
    <rPh sb="42" eb="45">
      <t>ソウムショウ</t>
    </rPh>
    <rPh sb="46" eb="48">
      <t>メンキョ</t>
    </rPh>
    <rPh sb="48" eb="50">
      <t>コウフ</t>
    </rPh>
    <rPh sb="50" eb="52">
      <t>ジョウキョウ</t>
    </rPh>
    <rPh sb="52" eb="53">
      <t>ナド</t>
    </rPh>
    <rPh sb="55" eb="57">
      <t>ゼンゴ</t>
    </rPh>
    <phoneticPr fontId="1"/>
  </si>
  <si>
    <t>注1）年会費と運用調整費は、新規加入初年度は4月を基準に月割りになります。</t>
    <rPh sb="0" eb="1">
      <t>チュウ</t>
    </rPh>
    <rPh sb="3" eb="5">
      <t>ネンカイ</t>
    </rPh>
    <rPh sb="5" eb="6">
      <t>ヒ</t>
    </rPh>
    <rPh sb="7" eb="9">
      <t>ウンヨウ</t>
    </rPh>
    <rPh sb="9" eb="11">
      <t>チョウセイ</t>
    </rPh>
    <rPh sb="11" eb="12">
      <t>ヒ</t>
    </rPh>
    <rPh sb="14" eb="16">
      <t>シンキ</t>
    </rPh>
    <rPh sb="16" eb="18">
      <t>カニュウ</t>
    </rPh>
    <rPh sb="18" eb="21">
      <t>ショネンド</t>
    </rPh>
    <rPh sb="23" eb="24">
      <t>ツキ</t>
    </rPh>
    <rPh sb="25" eb="27">
      <t>キジュン</t>
    </rPh>
    <rPh sb="28" eb="30">
      <t>ツキワ</t>
    </rPh>
    <phoneticPr fontId="1"/>
  </si>
  <si>
    <t>局数（送信機1台につき1局）と月数の青枠に該当数字を入力すれば料金が算出されます。</t>
    <rPh sb="0" eb="2">
      <t>キョクスウ</t>
    </rPh>
    <rPh sb="3" eb="6">
      <t>ソウシンキ</t>
    </rPh>
    <rPh sb="7" eb="8">
      <t>ダイ</t>
    </rPh>
    <rPh sb="12" eb="13">
      <t>キョク</t>
    </rPh>
    <rPh sb="15" eb="17">
      <t>ゲッスウ</t>
    </rPh>
    <rPh sb="18" eb="19">
      <t>アオ</t>
    </rPh>
    <rPh sb="19" eb="20">
      <t>ワク</t>
    </rPh>
    <rPh sb="21" eb="23">
      <t>ガイトウ</t>
    </rPh>
    <rPh sb="23" eb="25">
      <t>スウジ</t>
    </rPh>
    <rPh sb="26" eb="28">
      <t>ニュウリョク</t>
    </rPh>
    <rPh sb="31" eb="33">
      <t>リョウキン</t>
    </rPh>
    <rPh sb="34" eb="36">
      <t>サンシュツ</t>
    </rPh>
    <phoneticPr fontId="1"/>
  </si>
  <si>
    <r>
      <t>年会費の月数は9月～3月までの</t>
    </r>
    <r>
      <rPr>
        <sz val="11"/>
        <color rgb="FFFF0000"/>
        <rFont val="HGP創英角ｺﾞｼｯｸUB"/>
        <family val="3"/>
        <charset val="128"/>
      </rPr>
      <t>7ヶ月分</t>
    </r>
    <r>
      <rPr>
        <sz val="11"/>
        <color theme="1"/>
        <rFont val="HGP創英角ｺﾞｼｯｸUB"/>
        <family val="3"/>
        <charset val="128"/>
      </rPr>
      <t>、運用調整費の月数は9月の翌月の10月から3月までの</t>
    </r>
    <r>
      <rPr>
        <sz val="11"/>
        <color rgb="FFFF0000"/>
        <rFont val="HGP創英角ｺﾞｼｯｸUB"/>
        <family val="3"/>
        <charset val="128"/>
      </rPr>
      <t>6ヶ月分</t>
    </r>
    <r>
      <rPr>
        <sz val="11"/>
        <color theme="1"/>
        <rFont val="HGP創英角ｺﾞｼｯｸUB"/>
        <family val="3"/>
        <charset val="128"/>
      </rPr>
      <t>となります。</t>
    </r>
    <rPh sb="0" eb="2">
      <t>ネンカイ</t>
    </rPh>
    <rPh sb="2" eb="3">
      <t>ヒ</t>
    </rPh>
    <rPh sb="4" eb="5">
      <t>ツキ</t>
    </rPh>
    <rPh sb="5" eb="6">
      <t>スウ</t>
    </rPh>
    <rPh sb="8" eb="9">
      <t>ツキ</t>
    </rPh>
    <rPh sb="11" eb="12">
      <t>ツキ</t>
    </rPh>
    <rPh sb="17" eb="18">
      <t>ゲツ</t>
    </rPh>
    <rPh sb="18" eb="19">
      <t>ブン</t>
    </rPh>
    <rPh sb="20" eb="22">
      <t>ウンヨウ</t>
    </rPh>
    <rPh sb="22" eb="24">
      <t>チョウセイ</t>
    </rPh>
    <rPh sb="24" eb="25">
      <t>ヒ</t>
    </rPh>
    <rPh sb="26" eb="27">
      <t>ツキ</t>
    </rPh>
    <rPh sb="27" eb="28">
      <t>スウ</t>
    </rPh>
    <rPh sb="30" eb="31">
      <t>ツキ</t>
    </rPh>
    <rPh sb="32" eb="33">
      <t>ヨク</t>
    </rPh>
    <rPh sb="33" eb="34">
      <t>ツキ</t>
    </rPh>
    <rPh sb="37" eb="38">
      <t>ツキ</t>
    </rPh>
    <rPh sb="41" eb="42">
      <t>ツキ</t>
    </rPh>
    <rPh sb="47" eb="48">
      <t>ゲツ</t>
    </rPh>
    <rPh sb="48" eb="49">
      <t>ブン</t>
    </rPh>
    <phoneticPr fontId="1"/>
  </si>
  <si>
    <t>局</t>
    <rPh sb="0" eb="1">
      <t>キョク</t>
    </rPh>
    <phoneticPr fontId="1"/>
  </si>
  <si>
    <t>固定</t>
    <rPh sb="0" eb="2">
      <t>コテイ</t>
    </rPh>
    <phoneticPr fontId="1"/>
  </si>
  <si>
    <t>移動</t>
    <rPh sb="0" eb="2">
      <t>イドウ</t>
    </rPh>
    <phoneticPr fontId="1"/>
  </si>
  <si>
    <t>（WSまたは専用帯）</t>
    <phoneticPr fontId="1"/>
  </si>
  <si>
    <t>（WS＋専用帯）</t>
    <phoneticPr fontId="1"/>
  </si>
  <si>
    <t>（1.2G帯）</t>
    <phoneticPr fontId="1"/>
  </si>
  <si>
    <t>モデルケース①：移動会員、ラジオマイク6局（WS帯4局、WS+専用帯2局）、免許交付月が9月の場合</t>
    <rPh sb="8" eb="10">
      <t>イドウ</t>
    </rPh>
    <rPh sb="10" eb="12">
      <t>カイイン</t>
    </rPh>
    <rPh sb="20" eb="21">
      <t>キョク</t>
    </rPh>
    <rPh sb="24" eb="25">
      <t>タイ</t>
    </rPh>
    <rPh sb="26" eb="27">
      <t>キョク</t>
    </rPh>
    <rPh sb="31" eb="34">
      <t>センヨウタイ</t>
    </rPh>
    <rPh sb="35" eb="36">
      <t>キョク</t>
    </rPh>
    <rPh sb="38" eb="40">
      <t>メンキョ</t>
    </rPh>
    <rPh sb="40" eb="42">
      <t>コウフ</t>
    </rPh>
    <rPh sb="42" eb="43">
      <t>ツキ</t>
    </rPh>
    <rPh sb="45" eb="46">
      <t>ツキ</t>
    </rPh>
    <rPh sb="47" eb="49">
      <t>バアイ</t>
    </rPh>
    <phoneticPr fontId="1"/>
  </si>
  <si>
    <t>モデルケース②：固定会員、ラジオマイク4局（1.2G帯のみ）、免許交付月が9月の場合</t>
    <rPh sb="8" eb="10">
      <t>コテイ</t>
    </rPh>
    <rPh sb="10" eb="12">
      <t>カイイン</t>
    </rPh>
    <rPh sb="20" eb="21">
      <t>キョク</t>
    </rPh>
    <rPh sb="26" eb="27">
      <t>タイ</t>
    </rPh>
    <rPh sb="31" eb="33">
      <t>メンキョ</t>
    </rPh>
    <rPh sb="33" eb="35">
      <t>コウフ</t>
    </rPh>
    <rPh sb="35" eb="36">
      <t>ツキ</t>
    </rPh>
    <rPh sb="38" eb="39">
      <t>ツキ</t>
    </rPh>
    <rPh sb="40" eb="42">
      <t>バアイ</t>
    </rPh>
    <phoneticPr fontId="1"/>
  </si>
  <si>
    <t>単価は年会費48,000円を12か月で割ったものです。</t>
    <rPh sb="0" eb="2">
      <t>タンカ</t>
    </rPh>
    <rPh sb="3" eb="6">
      <t>ネンカイヒ</t>
    </rPh>
    <rPh sb="12" eb="13">
      <t>エン</t>
    </rPh>
    <rPh sb="17" eb="18">
      <t>ゲツ</t>
    </rPh>
    <rPh sb="19" eb="20">
      <t>ワ</t>
    </rPh>
    <phoneticPr fontId="1"/>
  </si>
  <si>
    <t>-</t>
    <phoneticPr fontId="1"/>
  </si>
  <si>
    <t>入会金</t>
    <rPh sb="0" eb="3">
      <t>ニュウカイキン</t>
    </rPh>
    <phoneticPr fontId="1"/>
  </si>
  <si>
    <t>年会費</t>
    <phoneticPr fontId="1"/>
  </si>
  <si>
    <r>
      <t>注2）年会費は</t>
    </r>
    <r>
      <rPr>
        <sz val="11"/>
        <color rgb="FFFF0000"/>
        <rFont val="ＭＳ Ｐゴシック"/>
        <family val="3"/>
        <charset val="128"/>
        <scheme val="minor"/>
      </rPr>
      <t>免許取得月</t>
    </r>
    <r>
      <rPr>
        <sz val="11"/>
        <color theme="1"/>
        <rFont val="ＭＳ Ｐゴシック"/>
        <family val="2"/>
        <charset val="128"/>
        <scheme val="minor"/>
      </rPr>
      <t>、運用調整費は</t>
    </r>
    <r>
      <rPr>
        <sz val="11"/>
        <color rgb="FFFF0000"/>
        <rFont val="ＭＳ Ｐゴシック"/>
        <family val="3"/>
        <charset val="128"/>
        <scheme val="minor"/>
      </rPr>
      <t>免許取得月の翌月から</t>
    </r>
    <r>
      <rPr>
        <sz val="11"/>
        <color theme="1"/>
        <rFont val="ＭＳ Ｐゴシック"/>
        <family val="2"/>
        <charset val="128"/>
        <scheme val="minor"/>
      </rPr>
      <t>発生します。</t>
    </r>
    <rPh sb="0" eb="1">
      <t>チュウ</t>
    </rPh>
    <rPh sb="3" eb="5">
      <t>ネンカイ</t>
    </rPh>
    <rPh sb="5" eb="6">
      <t>ヒ</t>
    </rPh>
    <rPh sb="7" eb="9">
      <t>メンキョ</t>
    </rPh>
    <rPh sb="9" eb="11">
      <t>シュトク</t>
    </rPh>
    <rPh sb="11" eb="12">
      <t>ツキ</t>
    </rPh>
    <rPh sb="13" eb="15">
      <t>ウンヨウ</t>
    </rPh>
    <rPh sb="15" eb="17">
      <t>チョウセイ</t>
    </rPh>
    <rPh sb="17" eb="18">
      <t>ヒ</t>
    </rPh>
    <rPh sb="19" eb="21">
      <t>メンキョ</t>
    </rPh>
    <rPh sb="21" eb="23">
      <t>シュトク</t>
    </rPh>
    <rPh sb="23" eb="24">
      <t>ツキ</t>
    </rPh>
    <rPh sb="25" eb="27">
      <t>ヨクゲツ</t>
    </rPh>
    <rPh sb="29" eb="31">
      <t>ハッセイ</t>
    </rPh>
    <phoneticPr fontId="1"/>
  </si>
  <si>
    <t>注3）上記費用以外に、総務省へ納める「電波利用料」が必要です。（特ラ機構から請求するものではありません）</t>
    <rPh sb="0" eb="1">
      <t>チュウ</t>
    </rPh>
    <rPh sb="3" eb="5">
      <t>ジョウキ</t>
    </rPh>
    <rPh sb="5" eb="7">
      <t>ヒヨウ</t>
    </rPh>
    <rPh sb="7" eb="9">
      <t>イガイ</t>
    </rPh>
    <rPh sb="11" eb="14">
      <t>ソウムショウ</t>
    </rPh>
    <rPh sb="15" eb="16">
      <t>オサ</t>
    </rPh>
    <rPh sb="19" eb="21">
      <t>デンパ</t>
    </rPh>
    <rPh sb="21" eb="23">
      <t>リヨウ</t>
    </rPh>
    <rPh sb="23" eb="24">
      <t>リョウ</t>
    </rPh>
    <rPh sb="26" eb="28">
      <t>ヒツヨウ</t>
    </rPh>
    <rPh sb="32" eb="33">
      <t>トク</t>
    </rPh>
    <rPh sb="34" eb="36">
      <t>キコウ</t>
    </rPh>
    <rPh sb="38" eb="40">
      <t>セイキュウ</t>
    </rPh>
    <phoneticPr fontId="1"/>
  </si>
  <si>
    <t>-</t>
    <phoneticPr fontId="1"/>
  </si>
  <si>
    <t>年会費</t>
    <phoneticPr fontId="1"/>
  </si>
  <si>
    <t>新規入会における料金シミュレーション</t>
    <rPh sb="0" eb="2">
      <t>シンキ</t>
    </rPh>
    <rPh sb="2" eb="4">
      <t>ニュウカイ</t>
    </rPh>
    <rPh sb="8" eb="10">
      <t>リョウキン</t>
    </rPh>
    <phoneticPr fontId="1"/>
  </si>
  <si>
    <t>電波利用料</t>
    <rPh sb="0" eb="2">
      <t>デンパ</t>
    </rPh>
    <rPh sb="2" eb="5">
      <t>リヨウリョウ</t>
    </rPh>
    <phoneticPr fontId="1"/>
  </si>
  <si>
    <r>
      <t>電波利用料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（マイク1局につき）</t>
    </r>
    <rPh sb="0" eb="2">
      <t>デンパ</t>
    </rPh>
    <rPh sb="2" eb="5">
      <t>リヨウリョウ</t>
    </rPh>
    <phoneticPr fontId="1"/>
  </si>
  <si>
    <t>WS帯</t>
    <rPh sb="2" eb="3">
      <t>タイ</t>
    </rPh>
    <phoneticPr fontId="1"/>
  </si>
  <si>
    <t>専用帯</t>
    <rPh sb="0" eb="3">
      <t>センヨウタイ</t>
    </rPh>
    <phoneticPr fontId="1"/>
  </si>
  <si>
    <t>1.2GHz帯</t>
    <rPh sb="6" eb="7">
      <t>タイ</t>
    </rPh>
    <phoneticPr fontId="1"/>
  </si>
  <si>
    <t>電波利用料は特ラ機構から請求するものではありません。
毎年、総務省から納付書が届きます。</t>
    <rPh sb="37" eb="38">
      <t>ショ</t>
    </rPh>
    <rPh sb="39" eb="40">
      <t>トド</t>
    </rPh>
    <phoneticPr fontId="1"/>
  </si>
  <si>
    <t>WS+専用帯</t>
    <rPh sb="3" eb="6">
      <t>センヨウタイ</t>
    </rPh>
    <phoneticPr fontId="1"/>
  </si>
  <si>
    <t>専用帯</t>
    <rPh sb="0" eb="3">
      <t>センヨウタイ</t>
    </rPh>
    <phoneticPr fontId="1"/>
  </si>
  <si>
    <t>局数</t>
    <rPh sb="0" eb="2">
      <t>キョクスウ</t>
    </rPh>
    <phoneticPr fontId="1"/>
  </si>
  <si>
    <t>1.購入するマイクの種類と局数</t>
    <rPh sb="2" eb="4">
      <t>コウニュウ</t>
    </rPh>
    <rPh sb="10" eb="12">
      <t>シュルイ</t>
    </rPh>
    <rPh sb="13" eb="15">
      <t>キョクスウ</t>
    </rPh>
    <phoneticPr fontId="1"/>
  </si>
  <si>
    <t>2.使用開始する月（免許交付月）</t>
    <rPh sb="2" eb="4">
      <t>シヨウ</t>
    </rPh>
    <rPh sb="4" eb="6">
      <t>カイシ</t>
    </rPh>
    <rPh sb="8" eb="9">
      <t>ツキ</t>
    </rPh>
    <rPh sb="10" eb="12">
      <t>メンキョ</t>
    </rPh>
    <rPh sb="12" eb="14">
      <t>コウフ</t>
    </rPh>
    <rPh sb="14" eb="15">
      <t>ツキ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</si>
  <si>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</si>
  <si>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</si>
  <si>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入会時に発生する費用の詳細</t>
    <rPh sb="0" eb="2">
      <t>ニュウカイ</t>
    </rPh>
    <rPh sb="2" eb="3">
      <t>ジ</t>
    </rPh>
    <rPh sb="4" eb="6">
      <t>ハッセイ</t>
    </rPh>
    <rPh sb="8" eb="10">
      <t>ヒヨウ</t>
    </rPh>
    <rPh sb="11" eb="13">
      <t>ショウサイ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</si>
  <si>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</si>
  <si>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</si>
  <si>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請求月数</t>
    <rPh sb="0" eb="4">
      <t>セイキュウツキスウ</t>
    </rPh>
    <phoneticPr fontId="1"/>
  </si>
  <si>
    <t>青枠内に数字を記入してください。</t>
    <rPh sb="0" eb="1">
      <t>アオ</t>
    </rPh>
    <rPh sb="1" eb="2">
      <t>ワク</t>
    </rPh>
    <rPh sb="2" eb="3">
      <t>ナイ</t>
    </rPh>
    <rPh sb="4" eb="6">
      <t>スウジ</t>
    </rPh>
    <rPh sb="7" eb="9">
      <t>キニュウ</t>
    </rPh>
    <phoneticPr fontId="1"/>
  </si>
  <si>
    <t>開始日</t>
    <rPh sb="0" eb="2">
      <t>カイシ</t>
    </rPh>
    <rPh sb="2" eb="3">
      <t>ビ</t>
    </rPh>
    <phoneticPr fontId="1"/>
  </si>
  <si>
    <t>月単価</t>
    <rPh sb="0" eb="1">
      <t>ツキ</t>
    </rPh>
    <rPh sb="1" eb="3">
      <t>タンカ</t>
    </rPh>
    <phoneticPr fontId="1"/>
  </si>
  <si>
    <t>年間の費用（ランニングコスト）</t>
    <rPh sb="0" eb="2">
      <t>ネンカン</t>
    </rPh>
    <rPh sb="3" eb="5">
      <t>ヒヨウ</t>
    </rPh>
    <phoneticPr fontId="1"/>
  </si>
  <si>
    <t>小計（非課税）</t>
    <rPh sb="0" eb="2">
      <t>ショウケイ</t>
    </rPh>
    <rPh sb="3" eb="6">
      <t>ヒカゼイ</t>
    </rPh>
    <phoneticPr fontId="1"/>
  </si>
  <si>
    <t>小計（10%対象）</t>
    <rPh sb="0" eb="2">
      <t>ショウケイ</t>
    </rPh>
    <rPh sb="6" eb="8">
      <t>タイショウ</t>
    </rPh>
    <phoneticPr fontId="1"/>
  </si>
  <si>
    <r>
      <t>小計</t>
    </r>
    <r>
      <rPr>
        <sz val="9"/>
        <color theme="1"/>
        <rFont val="ＭＳ Ｐゴシック"/>
        <family val="3"/>
        <charset val="128"/>
        <scheme val="minor"/>
      </rPr>
      <t>（非課税）</t>
    </r>
    <rPh sb="0" eb="2">
      <t>ショウケイ</t>
    </rPh>
    <rPh sb="3" eb="6">
      <t>ヒカゼイ</t>
    </rPh>
    <phoneticPr fontId="1"/>
  </si>
  <si>
    <r>
      <t>小計</t>
    </r>
    <r>
      <rPr>
        <sz val="9"/>
        <color theme="1"/>
        <rFont val="ＭＳ Ｐゴシック"/>
        <family val="3"/>
        <charset val="128"/>
        <scheme val="minor"/>
      </rPr>
      <t>（10%対象）</t>
    </r>
    <rPh sb="0" eb="2">
      <t>ショウケイ</t>
    </rPh>
    <rPh sb="6" eb="8">
      <t>タイショウ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</si>
  <si>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運用調整費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（マイク1局につき）</t>
    </r>
    <rPh sb="1" eb="3">
      <t>ウンヨウ</t>
    </rPh>
    <rPh sb="3" eb="5">
      <t>チョウセイ</t>
    </rPh>
    <rPh sb="5" eb="6">
      <t>ヒ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</si>
  <si>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免許申請書類等取扱費（マイク1局につき）</t>
    </r>
    <rPh sb="16" eb="17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</si>
</sst>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4" borderId="1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0" xfId="0" applyFont="1">
      <alignment vertical="center"/>
    </xf>
    <xf numFmtId="0" fontId="9" fillId="0" borderId="6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12" fillId="6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>
      <alignment vertical="center"/>
    </xf>
    <xf numFmtId="0" fontId="12" fillId="6" borderId="19" xfId="0" applyFont="1" applyFill="1" applyBorder="1">
      <alignment vertical="center"/>
    </xf>
    <xf numFmtId="0" fontId="12" fillId="6" borderId="20" xfId="0" applyFont="1" applyFill="1" applyBorder="1">
      <alignment vertical="center"/>
    </xf>
    <xf numFmtId="0" fontId="12" fillId="6" borderId="2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workbookViewId="0"/>
  </sheetViews>
  <sheetFormatPr defaultRowHeight="13.5" x14ac:dyDescent="0.15"/>
  <cols>
    <col min="1" max="1" width="7.125" customWidth="1"/>
    <col min="2" max="2" width="18.125" customWidth="1"/>
    <col min="3" max="3" width="6.5" customWidth="1"/>
    <col min="4" max="4" width="18.125" customWidth="1"/>
    <col min="5" max="5" width="5.25" bestFit="1" customWidth="1"/>
    <col min="6" max="6" width="6.125" customWidth="1"/>
    <col min="7" max="7" width="11" customWidth="1"/>
    <col min="9" max="9" width="13.125" bestFit="1" customWidth="1"/>
    <col min="11" max="11" width="9" customWidth="1"/>
    <col min="12" max="12" width="33.75" customWidth="1"/>
    <col min="13" max="13" width="24.875" customWidth="1"/>
    <col min="15" max="16" width="0" hidden="1" customWidth="1"/>
  </cols>
  <sheetData>
    <row r="1" spans="1:16" ht="23.25" customHeight="1" x14ac:dyDescent="0.15">
      <c r="A1" s="3" t="s">
        <v>32</v>
      </c>
      <c r="B1" s="3"/>
      <c r="C1" s="3"/>
    </row>
    <row r="2" spans="1:16" x14ac:dyDescent="0.15">
      <c r="A2" s="4" t="s">
        <v>14</v>
      </c>
      <c r="B2" s="4"/>
      <c r="C2" s="4"/>
    </row>
    <row r="3" spans="1:16" ht="14.25" thickBot="1" x14ac:dyDescent="0.2">
      <c r="A3" s="2"/>
      <c r="B3" s="4" t="s">
        <v>50</v>
      </c>
      <c r="C3" s="4"/>
    </row>
    <row r="4" spans="1:16" ht="14.25" thickTop="1" x14ac:dyDescent="0.15">
      <c r="O4" s="28" t="s">
        <v>48</v>
      </c>
      <c r="P4" s="29" t="s">
        <v>49</v>
      </c>
    </row>
    <row r="5" spans="1:16" x14ac:dyDescent="0.15">
      <c r="A5" t="s">
        <v>42</v>
      </c>
      <c r="O5" s="30">
        <v>1</v>
      </c>
      <c r="P5" s="31">
        <v>3</v>
      </c>
    </row>
    <row r="6" spans="1:16" x14ac:dyDescent="0.15">
      <c r="A6" s="43" t="s">
        <v>0</v>
      </c>
      <c r="B6" s="45"/>
      <c r="C6" s="6" t="s">
        <v>41</v>
      </c>
      <c r="O6" s="30">
        <v>2</v>
      </c>
      <c r="P6" s="31">
        <v>2</v>
      </c>
    </row>
    <row r="7" spans="1:16" x14ac:dyDescent="0.15">
      <c r="A7" s="35" t="s">
        <v>17</v>
      </c>
      <c r="B7" s="18" t="s">
        <v>35</v>
      </c>
      <c r="C7" s="2"/>
      <c r="O7" s="30">
        <v>3</v>
      </c>
      <c r="P7" s="31">
        <v>1</v>
      </c>
    </row>
    <row r="8" spans="1:16" x14ac:dyDescent="0.15">
      <c r="A8" s="35"/>
      <c r="B8" s="18" t="s">
        <v>40</v>
      </c>
      <c r="C8" s="2"/>
      <c r="O8" s="30">
        <v>4</v>
      </c>
      <c r="P8" s="31">
        <v>12</v>
      </c>
    </row>
    <row r="9" spans="1:16" x14ac:dyDescent="0.15">
      <c r="A9" s="35"/>
      <c r="B9" s="18" t="s">
        <v>39</v>
      </c>
      <c r="C9" s="2"/>
      <c r="O9" s="30">
        <v>5</v>
      </c>
      <c r="P9" s="31">
        <v>11</v>
      </c>
    </row>
    <row r="10" spans="1:16" x14ac:dyDescent="0.15">
      <c r="A10" s="35"/>
      <c r="B10" s="18" t="s">
        <v>37</v>
      </c>
      <c r="C10" s="2"/>
      <c r="O10" s="30">
        <v>6</v>
      </c>
      <c r="P10" s="31">
        <v>10</v>
      </c>
    </row>
    <row r="11" spans="1:16" x14ac:dyDescent="0.15">
      <c r="A11" s="35" t="s">
        <v>18</v>
      </c>
      <c r="B11" s="18" t="s">
        <v>35</v>
      </c>
      <c r="C11" s="2"/>
      <c r="O11" s="30">
        <v>7</v>
      </c>
      <c r="P11" s="31">
        <v>9</v>
      </c>
    </row>
    <row r="12" spans="1:16" x14ac:dyDescent="0.15">
      <c r="A12" s="35"/>
      <c r="B12" s="18" t="s">
        <v>40</v>
      </c>
      <c r="C12" s="2"/>
      <c r="D12" s="26"/>
      <c r="O12" s="30">
        <v>8</v>
      </c>
      <c r="P12" s="31">
        <v>8</v>
      </c>
    </row>
    <row r="13" spans="1:16" x14ac:dyDescent="0.15">
      <c r="A13" s="35"/>
      <c r="B13" s="18" t="s">
        <v>39</v>
      </c>
      <c r="C13" s="2"/>
      <c r="O13" s="30">
        <v>9</v>
      </c>
      <c r="P13" s="31">
        <v>7</v>
      </c>
    </row>
    <row r="14" spans="1:16" x14ac:dyDescent="0.15">
      <c r="A14" s="35"/>
      <c r="B14" s="18" t="s">
        <v>37</v>
      </c>
      <c r="C14" s="2"/>
      <c r="O14" s="30">
        <v>10</v>
      </c>
      <c r="P14" s="31">
        <v>6</v>
      </c>
    </row>
    <row r="15" spans="1:16" x14ac:dyDescent="0.15">
      <c r="A15" s="26"/>
      <c r="B15" s="7" t="s">
        <v>47</v>
      </c>
      <c r="C15" s="27">
        <f>SUM(C7:C14)</f>
        <v>0</v>
      </c>
      <c r="O15" s="30">
        <v>11</v>
      </c>
      <c r="P15" s="31">
        <v>5</v>
      </c>
    </row>
    <row r="16" spans="1:16" ht="14.25" thickBot="1" x14ac:dyDescent="0.2">
      <c r="O16" s="32">
        <v>12</v>
      </c>
      <c r="P16" s="33">
        <v>4</v>
      </c>
    </row>
    <row r="17" spans="1:15" ht="14.25" thickTop="1" x14ac:dyDescent="0.15">
      <c r="A17" t="s">
        <v>43</v>
      </c>
    </row>
    <row r="18" spans="1:15" x14ac:dyDescent="0.15">
      <c r="A18" s="8" t="s">
        <v>51</v>
      </c>
      <c r="B18" s="2">
        <v>2023</v>
      </c>
      <c r="C18" s="8" t="s">
        <v>45</v>
      </c>
      <c r="D18" s="2">
        <v>4</v>
      </c>
      <c r="E18" s="8" t="s">
        <v>44</v>
      </c>
    </row>
    <row r="20" spans="1:15" x14ac:dyDescent="0.15">
      <c r="A20" s="4" t="s">
        <v>46</v>
      </c>
      <c r="B20" s="4"/>
      <c r="C20" s="4"/>
      <c r="D20" s="4"/>
    </row>
    <row r="21" spans="1:15" x14ac:dyDescent="0.15">
      <c r="B21" s="43" t="s">
        <v>0</v>
      </c>
      <c r="C21" s="44"/>
      <c r="D21" s="45"/>
      <c r="E21" s="6" t="s">
        <v>1</v>
      </c>
      <c r="F21" s="6" t="s">
        <v>10</v>
      </c>
      <c r="G21" s="6" t="s">
        <v>2</v>
      </c>
      <c r="H21" s="6" t="s">
        <v>52</v>
      </c>
      <c r="I21" s="6" t="s">
        <v>8</v>
      </c>
      <c r="J21" s="6" t="s">
        <v>3</v>
      </c>
      <c r="K21" s="34" t="s">
        <v>4</v>
      </c>
      <c r="L21" s="34"/>
    </row>
    <row r="22" spans="1:15" x14ac:dyDescent="0.15">
      <c r="B22" s="52" t="s">
        <v>26</v>
      </c>
      <c r="C22" s="53"/>
      <c r="D22" s="54"/>
      <c r="E22" s="7">
        <v>1</v>
      </c>
      <c r="F22" s="8" t="s">
        <v>25</v>
      </c>
      <c r="G22" s="9">
        <v>20000</v>
      </c>
      <c r="H22" s="10"/>
      <c r="I22" s="10"/>
      <c r="J22" s="9">
        <f>E22*G22</f>
        <v>20000</v>
      </c>
      <c r="K22" s="35"/>
      <c r="L22" s="35"/>
    </row>
    <row r="23" spans="1:15" x14ac:dyDescent="0.15">
      <c r="B23" s="52" t="s">
        <v>27</v>
      </c>
      <c r="C23" s="53"/>
      <c r="D23" s="54"/>
      <c r="E23" s="7">
        <v>1</v>
      </c>
      <c r="F23" s="8" t="s">
        <v>25</v>
      </c>
      <c r="G23" s="9">
        <v>48000</v>
      </c>
      <c r="H23" s="9">
        <v>4000</v>
      </c>
      <c r="I23" s="27">
        <f>VLOOKUP(D18,$O$4:$P$16,2,FALSE)</f>
        <v>12</v>
      </c>
      <c r="J23" s="9">
        <f t="shared" ref="J23:J29" si="0">E23*H23*I23</f>
        <v>48000</v>
      </c>
      <c r="K23" s="36" t="s">
        <v>24</v>
      </c>
      <c r="L23" s="36"/>
    </row>
    <row r="24" spans="1:15" x14ac:dyDescent="0.15">
      <c r="B24" s="73" t="s">
        <v>58</v>
      </c>
      <c r="C24" s="64" t="s">
        <v>17</v>
      </c>
      <c r="D24" s="13" t="s">
        <v>19</v>
      </c>
      <c r="E24" s="27">
        <f>C7+C8</f>
        <v>0</v>
      </c>
      <c r="F24" s="8" t="s">
        <v>11</v>
      </c>
      <c r="G24" s="7">
        <v>900</v>
      </c>
      <c r="H24" s="7">
        <v>75</v>
      </c>
      <c r="I24" s="27">
        <f>I23-1</f>
        <v>11</v>
      </c>
      <c r="J24" s="9">
        <f t="shared" si="0"/>
        <v>0</v>
      </c>
      <c r="K24" s="37"/>
      <c r="L24" s="38"/>
    </row>
    <row r="25" spans="1:15" x14ac:dyDescent="0.15">
      <c r="B25" s="62"/>
      <c r="C25" s="65"/>
      <c r="D25" s="14" t="s">
        <v>20</v>
      </c>
      <c r="E25" s="27">
        <f>C9</f>
        <v>0</v>
      </c>
      <c r="F25" s="8" t="s">
        <v>11</v>
      </c>
      <c r="G25" s="7">
        <v>900</v>
      </c>
      <c r="H25" s="7">
        <v>75</v>
      </c>
      <c r="I25" s="27">
        <f>I23-1</f>
        <v>11</v>
      </c>
      <c r="J25" s="9">
        <f t="shared" si="0"/>
        <v>0</v>
      </c>
      <c r="K25" s="39"/>
      <c r="L25" s="40"/>
    </row>
    <row r="26" spans="1:15" x14ac:dyDescent="0.15">
      <c r="B26" s="62"/>
      <c r="C26" s="66"/>
      <c r="D26" s="14" t="s">
        <v>21</v>
      </c>
      <c r="E26" s="27">
        <f>C10</f>
        <v>0</v>
      </c>
      <c r="F26" s="8" t="s">
        <v>16</v>
      </c>
      <c r="G26" s="7">
        <v>900</v>
      </c>
      <c r="H26" s="7">
        <v>75</v>
      </c>
      <c r="I26" s="27">
        <f>I23-1</f>
        <v>11</v>
      </c>
      <c r="J26" s="9">
        <f t="shared" si="0"/>
        <v>0</v>
      </c>
      <c r="K26" s="39"/>
      <c r="L26" s="40"/>
    </row>
    <row r="27" spans="1:15" x14ac:dyDescent="0.15">
      <c r="B27" s="62"/>
      <c r="C27" s="58" t="s">
        <v>18</v>
      </c>
      <c r="D27" s="14" t="s">
        <v>19</v>
      </c>
      <c r="E27" s="27">
        <f>C11+C12</f>
        <v>0</v>
      </c>
      <c r="F27" s="8" t="s">
        <v>16</v>
      </c>
      <c r="G27" s="9">
        <v>1200</v>
      </c>
      <c r="H27" s="7">
        <v>100</v>
      </c>
      <c r="I27" s="27">
        <f>I23-1</f>
        <v>11</v>
      </c>
      <c r="J27" s="9">
        <f t="shared" si="0"/>
        <v>0</v>
      </c>
      <c r="K27" s="39"/>
      <c r="L27" s="40"/>
      <c r="O27" s="16"/>
    </row>
    <row r="28" spans="1:15" x14ac:dyDescent="0.15">
      <c r="B28" s="62"/>
      <c r="C28" s="59"/>
      <c r="D28" s="14" t="s">
        <v>20</v>
      </c>
      <c r="E28" s="27">
        <f>C13</f>
        <v>0</v>
      </c>
      <c r="F28" s="8" t="s">
        <v>16</v>
      </c>
      <c r="G28" s="9">
        <v>1800</v>
      </c>
      <c r="H28" s="7">
        <v>150</v>
      </c>
      <c r="I28" s="27">
        <f>I23-1</f>
        <v>11</v>
      </c>
      <c r="J28" s="9">
        <f t="shared" si="0"/>
        <v>0</v>
      </c>
      <c r="K28" s="39"/>
      <c r="L28" s="40"/>
    </row>
    <row r="29" spans="1:15" x14ac:dyDescent="0.15">
      <c r="B29" s="63"/>
      <c r="C29" s="60"/>
      <c r="D29" s="14" t="s">
        <v>21</v>
      </c>
      <c r="E29" s="27">
        <f>C14</f>
        <v>0</v>
      </c>
      <c r="F29" s="8" t="s">
        <v>16</v>
      </c>
      <c r="G29" s="9">
        <v>2100</v>
      </c>
      <c r="H29" s="7">
        <v>175</v>
      </c>
      <c r="I29" s="27">
        <f>I23-1</f>
        <v>11</v>
      </c>
      <c r="J29" s="9">
        <f t="shared" si="0"/>
        <v>0</v>
      </c>
      <c r="K29" s="41"/>
      <c r="L29" s="42"/>
    </row>
    <row r="30" spans="1:15" x14ac:dyDescent="0.15">
      <c r="B30" s="55" t="s">
        <v>59</v>
      </c>
      <c r="C30" s="56"/>
      <c r="D30" s="57"/>
      <c r="E30" s="27">
        <f>C15</f>
        <v>0</v>
      </c>
      <c r="F30" s="8" t="s">
        <v>11</v>
      </c>
      <c r="G30" s="9">
        <v>5000</v>
      </c>
      <c r="H30" s="10"/>
      <c r="I30" s="10"/>
      <c r="J30" s="9">
        <f>E30*G30</f>
        <v>0</v>
      </c>
      <c r="K30" s="36"/>
      <c r="L30" s="36"/>
    </row>
    <row r="31" spans="1:15" x14ac:dyDescent="0.15">
      <c r="B31" s="52" t="s">
        <v>5</v>
      </c>
      <c r="C31" s="53"/>
      <c r="D31" s="54"/>
      <c r="E31" s="27">
        <f>C15</f>
        <v>0</v>
      </c>
      <c r="F31" s="8" t="s">
        <v>11</v>
      </c>
      <c r="G31" s="9">
        <v>2550</v>
      </c>
      <c r="H31" s="10"/>
      <c r="I31" s="10"/>
      <c r="J31" s="9">
        <f>E31*G31</f>
        <v>0</v>
      </c>
      <c r="K31" s="36"/>
      <c r="L31" s="36"/>
    </row>
    <row r="32" spans="1:15" x14ac:dyDescent="0.15">
      <c r="I32" s="7" t="s">
        <v>54</v>
      </c>
      <c r="J32" s="9">
        <f>SUM(J22:J23,J31)</f>
        <v>68000</v>
      </c>
    </row>
    <row r="33" spans="1:11" x14ac:dyDescent="0.15">
      <c r="I33" s="7" t="s">
        <v>55</v>
      </c>
      <c r="J33" s="9">
        <f>SUM(J24:J30)</f>
        <v>0</v>
      </c>
    </row>
    <row r="34" spans="1:11" x14ac:dyDescent="0.15">
      <c r="B34" s="5" t="s">
        <v>9</v>
      </c>
      <c r="I34" s="7" t="s">
        <v>6</v>
      </c>
      <c r="J34" s="9">
        <f>ROUNDDOWN(J33*0.1,0)</f>
        <v>0</v>
      </c>
    </row>
    <row r="35" spans="1:11" x14ac:dyDescent="0.15">
      <c r="I35" s="7" t="s">
        <v>7</v>
      </c>
      <c r="J35" s="9">
        <f>SUM(J32:J34)</f>
        <v>68000</v>
      </c>
    </row>
    <row r="36" spans="1:11" x14ac:dyDescent="0.15">
      <c r="B36" t="s">
        <v>13</v>
      </c>
    </row>
    <row r="37" spans="1:11" x14ac:dyDescent="0.15">
      <c r="B37" t="s">
        <v>28</v>
      </c>
    </row>
    <row r="38" spans="1:11" x14ac:dyDescent="0.15">
      <c r="B38" t="s">
        <v>29</v>
      </c>
    </row>
    <row r="39" spans="1:11" x14ac:dyDescent="0.15">
      <c r="B39" s="19" t="s">
        <v>12</v>
      </c>
      <c r="C39" s="12"/>
      <c r="D39" s="12"/>
    </row>
    <row r="40" spans="1:11" x14ac:dyDescent="0.15">
      <c r="B40" s="17"/>
      <c r="C40" s="12"/>
      <c r="D40" s="12"/>
    </row>
    <row r="41" spans="1:11" x14ac:dyDescent="0.15">
      <c r="A41" s="4" t="s">
        <v>33</v>
      </c>
      <c r="B41" s="4"/>
      <c r="C41" s="4"/>
      <c r="D41" s="4"/>
    </row>
    <row r="42" spans="1:11" x14ac:dyDescent="0.15">
      <c r="B42" s="43" t="s">
        <v>0</v>
      </c>
      <c r="C42" s="44"/>
      <c r="D42" s="45"/>
      <c r="E42" s="6" t="s">
        <v>1</v>
      </c>
      <c r="F42" s="6" t="s">
        <v>10</v>
      </c>
      <c r="G42" s="6" t="s">
        <v>2</v>
      </c>
      <c r="H42" s="6" t="s">
        <v>3</v>
      </c>
      <c r="I42" s="43" t="s">
        <v>4</v>
      </c>
      <c r="J42" s="44"/>
      <c r="K42" s="45"/>
    </row>
    <row r="43" spans="1:11" x14ac:dyDescent="0.15">
      <c r="B43" s="61" t="s">
        <v>34</v>
      </c>
      <c r="C43" s="22" t="s">
        <v>35</v>
      </c>
      <c r="D43" s="20"/>
      <c r="E43" s="27">
        <f>C7+C11</f>
        <v>0</v>
      </c>
      <c r="F43" s="8" t="s">
        <v>11</v>
      </c>
      <c r="G43" s="7">
        <v>400</v>
      </c>
      <c r="H43" s="9">
        <f>E43*G43</f>
        <v>0</v>
      </c>
      <c r="I43" s="46" t="s">
        <v>38</v>
      </c>
      <c r="J43" s="47"/>
      <c r="K43" s="48"/>
    </row>
    <row r="44" spans="1:11" x14ac:dyDescent="0.15">
      <c r="B44" s="62"/>
      <c r="C44" s="22" t="s">
        <v>36</v>
      </c>
      <c r="D44" s="21"/>
      <c r="E44" s="27">
        <f>C8+C12</f>
        <v>0</v>
      </c>
      <c r="F44" s="8" t="s">
        <v>11</v>
      </c>
      <c r="G44" s="7">
        <v>400</v>
      </c>
      <c r="H44" s="9">
        <f>E44*G44</f>
        <v>0</v>
      </c>
      <c r="I44" s="46"/>
      <c r="J44" s="47"/>
      <c r="K44" s="48"/>
    </row>
    <row r="45" spans="1:11" x14ac:dyDescent="0.15">
      <c r="B45" s="62"/>
      <c r="C45" s="22" t="s">
        <v>39</v>
      </c>
      <c r="D45" s="21"/>
      <c r="E45" s="27">
        <f>C9+C13</f>
        <v>0</v>
      </c>
      <c r="F45" s="8" t="s">
        <v>11</v>
      </c>
      <c r="G45" s="7">
        <v>700</v>
      </c>
      <c r="H45" s="9">
        <f>E45*G45</f>
        <v>0</v>
      </c>
      <c r="I45" s="46"/>
      <c r="J45" s="47"/>
      <c r="K45" s="48"/>
    </row>
    <row r="46" spans="1:11" x14ac:dyDescent="0.15">
      <c r="B46" s="63"/>
      <c r="C46" s="23" t="s">
        <v>37</v>
      </c>
      <c r="D46" s="21"/>
      <c r="E46" s="27">
        <f>C10+C14</f>
        <v>0</v>
      </c>
      <c r="F46" s="8" t="s">
        <v>11</v>
      </c>
      <c r="G46" s="7">
        <v>700</v>
      </c>
      <c r="H46" s="9">
        <f>E46*G46</f>
        <v>0</v>
      </c>
      <c r="I46" s="49"/>
      <c r="J46" s="50"/>
      <c r="K46" s="51"/>
    </row>
    <row r="47" spans="1:11" x14ac:dyDescent="0.15">
      <c r="G47" s="7" t="s">
        <v>7</v>
      </c>
      <c r="H47" s="9">
        <f>SUM(H43:H46)</f>
        <v>0</v>
      </c>
    </row>
    <row r="48" spans="1:11" x14ac:dyDescent="0.15">
      <c r="B48" s="17"/>
      <c r="C48" s="12"/>
      <c r="D48" s="12"/>
    </row>
    <row r="49" spans="1:13" x14ac:dyDescent="0.15">
      <c r="A49" s="4" t="s">
        <v>53</v>
      </c>
      <c r="B49" s="4"/>
      <c r="C49" s="4"/>
      <c r="D49" s="4"/>
    </row>
    <row r="50" spans="1:13" x14ac:dyDescent="0.15">
      <c r="B50" s="43" t="s">
        <v>0</v>
      </c>
      <c r="C50" s="44"/>
      <c r="D50" s="45"/>
      <c r="E50" s="6" t="s">
        <v>1</v>
      </c>
      <c r="F50" s="6" t="s">
        <v>10</v>
      </c>
      <c r="G50" s="6" t="s">
        <v>2</v>
      </c>
      <c r="H50" s="6" t="s">
        <v>3</v>
      </c>
      <c r="I50" s="43" t="s">
        <v>4</v>
      </c>
      <c r="J50" s="44"/>
      <c r="K50" s="45"/>
    </row>
    <row r="51" spans="1:13" x14ac:dyDescent="0.15">
      <c r="B51" s="52" t="s">
        <v>27</v>
      </c>
      <c r="C51" s="53"/>
      <c r="D51" s="54"/>
      <c r="E51" s="7">
        <v>1</v>
      </c>
      <c r="F51" s="8" t="s">
        <v>25</v>
      </c>
      <c r="G51" s="9">
        <v>48000</v>
      </c>
      <c r="H51" s="9">
        <f>E51*G51</f>
        <v>48000</v>
      </c>
      <c r="I51" s="67"/>
      <c r="J51" s="68"/>
      <c r="K51" s="69"/>
    </row>
    <row r="52" spans="1:13" ht="13.5" customHeight="1" x14ac:dyDescent="0.15">
      <c r="B52" s="73" t="s">
        <v>58</v>
      </c>
      <c r="C52" s="64" t="s">
        <v>17</v>
      </c>
      <c r="D52" s="13" t="s">
        <v>19</v>
      </c>
      <c r="E52" s="27">
        <f>C7+C8</f>
        <v>0</v>
      </c>
      <c r="F52" s="8" t="s">
        <v>11</v>
      </c>
      <c r="G52" s="7">
        <v>900</v>
      </c>
      <c r="H52" s="9">
        <f t="shared" ref="H52:H57" si="1">E52*G52</f>
        <v>0</v>
      </c>
      <c r="I52" s="70"/>
      <c r="J52" s="71"/>
      <c r="K52" s="72"/>
    </row>
    <row r="53" spans="1:13" x14ac:dyDescent="0.15">
      <c r="B53" s="62"/>
      <c r="C53" s="65"/>
      <c r="D53" s="14" t="s">
        <v>20</v>
      </c>
      <c r="E53" s="27">
        <f>C9</f>
        <v>0</v>
      </c>
      <c r="F53" s="8" t="s">
        <v>11</v>
      </c>
      <c r="G53" s="7">
        <v>900</v>
      </c>
      <c r="H53" s="9">
        <f t="shared" si="1"/>
        <v>0</v>
      </c>
      <c r="I53" s="70"/>
      <c r="J53" s="71"/>
      <c r="K53" s="72"/>
    </row>
    <row r="54" spans="1:13" x14ac:dyDescent="0.15">
      <c r="B54" s="62"/>
      <c r="C54" s="66"/>
      <c r="D54" s="14" t="s">
        <v>21</v>
      </c>
      <c r="E54" s="27">
        <f>C10</f>
        <v>0</v>
      </c>
      <c r="F54" s="8" t="s">
        <v>11</v>
      </c>
      <c r="G54" s="7">
        <v>900</v>
      </c>
      <c r="H54" s="9">
        <f t="shared" si="1"/>
        <v>0</v>
      </c>
      <c r="I54" s="70"/>
      <c r="J54" s="71"/>
      <c r="K54" s="72"/>
    </row>
    <row r="55" spans="1:13" x14ac:dyDescent="0.15">
      <c r="B55" s="62"/>
      <c r="C55" s="58" t="s">
        <v>18</v>
      </c>
      <c r="D55" s="14" t="s">
        <v>19</v>
      </c>
      <c r="E55" s="27">
        <f>C11+C12</f>
        <v>0</v>
      </c>
      <c r="F55" s="8" t="s">
        <v>11</v>
      </c>
      <c r="G55" s="9">
        <v>1200</v>
      </c>
      <c r="H55" s="9">
        <f t="shared" si="1"/>
        <v>0</v>
      </c>
      <c r="I55" s="70"/>
      <c r="J55" s="71"/>
      <c r="K55" s="72"/>
      <c r="M55" s="16"/>
    </row>
    <row r="56" spans="1:13" x14ac:dyDescent="0.15">
      <c r="B56" s="62"/>
      <c r="C56" s="59"/>
      <c r="D56" s="14" t="s">
        <v>20</v>
      </c>
      <c r="E56" s="27">
        <f>C13</f>
        <v>0</v>
      </c>
      <c r="F56" s="8" t="s">
        <v>11</v>
      </c>
      <c r="G56" s="9">
        <v>1800</v>
      </c>
      <c r="H56" s="9">
        <f t="shared" si="1"/>
        <v>0</v>
      </c>
      <c r="I56" s="70"/>
      <c r="J56" s="71"/>
      <c r="K56" s="72"/>
    </row>
    <row r="57" spans="1:13" x14ac:dyDescent="0.15">
      <c r="B57" s="63"/>
      <c r="C57" s="60"/>
      <c r="D57" s="14" t="s">
        <v>21</v>
      </c>
      <c r="E57" s="27">
        <f>C14</f>
        <v>0</v>
      </c>
      <c r="F57" s="8" t="s">
        <v>11</v>
      </c>
      <c r="G57" s="9">
        <v>2100</v>
      </c>
      <c r="H57" s="9">
        <f t="shared" si="1"/>
        <v>0</v>
      </c>
      <c r="I57" s="70"/>
      <c r="J57" s="71"/>
      <c r="K57" s="72"/>
    </row>
    <row r="58" spans="1:13" x14ac:dyDescent="0.15">
      <c r="G58" s="7" t="s">
        <v>56</v>
      </c>
      <c r="H58" s="9">
        <f>SUM(H51)</f>
        <v>48000</v>
      </c>
    </row>
    <row r="59" spans="1:13" x14ac:dyDescent="0.15">
      <c r="G59" s="7" t="s">
        <v>57</v>
      </c>
      <c r="H59" s="9">
        <f>SUM(H52:H57)</f>
        <v>0</v>
      </c>
    </row>
    <row r="60" spans="1:13" x14ac:dyDescent="0.15">
      <c r="B60" s="5" t="s">
        <v>9</v>
      </c>
      <c r="G60" s="7" t="s">
        <v>6</v>
      </c>
      <c r="H60" s="9">
        <f>ROUNDDOWN(H59*0.1,0)</f>
        <v>0</v>
      </c>
    </row>
    <row r="61" spans="1:13" x14ac:dyDescent="0.15">
      <c r="G61" s="7" t="s">
        <v>7</v>
      </c>
      <c r="H61" s="9">
        <f>SUM(H58:H60)</f>
        <v>48000</v>
      </c>
    </row>
    <row r="62" spans="1:13" ht="14.25" thickBot="1" x14ac:dyDescent="0.2">
      <c r="I62" s="24"/>
    </row>
    <row r="63" spans="1:13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8.75" x14ac:dyDescent="0.15">
      <c r="B64" s="3" t="s">
        <v>22</v>
      </c>
      <c r="C64" s="3"/>
      <c r="D64" s="3"/>
    </row>
    <row r="65" spans="1:12" x14ac:dyDescent="0.15">
      <c r="B65" s="4" t="s">
        <v>15</v>
      </c>
      <c r="C65" s="4"/>
      <c r="D65" s="4"/>
    </row>
    <row r="66" spans="1:12" x14ac:dyDescent="0.15">
      <c r="A66" s="1"/>
    </row>
    <row r="67" spans="1:12" x14ac:dyDescent="0.15">
      <c r="B67" s="43" t="s">
        <v>0</v>
      </c>
      <c r="C67" s="44"/>
      <c r="D67" s="45"/>
      <c r="E67" s="6" t="s">
        <v>1</v>
      </c>
      <c r="F67" s="6" t="s">
        <v>10</v>
      </c>
      <c r="G67" s="6" t="s">
        <v>2</v>
      </c>
      <c r="H67" s="6" t="s">
        <v>52</v>
      </c>
      <c r="I67" s="6" t="s">
        <v>8</v>
      </c>
      <c r="J67" s="6" t="s">
        <v>3</v>
      </c>
      <c r="K67" s="34" t="s">
        <v>4</v>
      </c>
      <c r="L67" s="34"/>
    </row>
    <row r="68" spans="1:12" x14ac:dyDescent="0.15">
      <c r="B68" s="52" t="s">
        <v>26</v>
      </c>
      <c r="C68" s="53"/>
      <c r="D68" s="54"/>
      <c r="E68" s="7">
        <v>1</v>
      </c>
      <c r="F68" s="8" t="s">
        <v>25</v>
      </c>
      <c r="G68" s="9">
        <v>20000</v>
      </c>
      <c r="H68" s="10"/>
      <c r="I68" s="10"/>
      <c r="J68" s="9">
        <f>E68*G68</f>
        <v>20000</v>
      </c>
      <c r="K68" s="35"/>
      <c r="L68" s="35"/>
    </row>
    <row r="69" spans="1:12" x14ac:dyDescent="0.15">
      <c r="B69" s="52" t="s">
        <v>31</v>
      </c>
      <c r="C69" s="53"/>
      <c r="D69" s="54"/>
      <c r="E69" s="7">
        <v>1</v>
      </c>
      <c r="F69" s="8" t="s">
        <v>25</v>
      </c>
      <c r="G69" s="9">
        <v>48000</v>
      </c>
      <c r="H69" s="9">
        <v>4000</v>
      </c>
      <c r="I69" s="15">
        <v>7</v>
      </c>
      <c r="J69" s="9">
        <f t="shared" ref="J69:J75" si="2">E69*H69*I69</f>
        <v>28000</v>
      </c>
      <c r="K69" s="36" t="s">
        <v>24</v>
      </c>
      <c r="L69" s="36"/>
    </row>
    <row r="70" spans="1:12" ht="13.5" customHeight="1" x14ac:dyDescent="0.15">
      <c r="B70" s="73" t="s">
        <v>58</v>
      </c>
      <c r="C70" s="64" t="s">
        <v>17</v>
      </c>
      <c r="D70" s="13" t="s">
        <v>19</v>
      </c>
      <c r="E70" s="11"/>
      <c r="F70" s="8" t="s">
        <v>11</v>
      </c>
      <c r="G70" s="7">
        <v>900</v>
      </c>
      <c r="H70" s="7">
        <v>75</v>
      </c>
      <c r="I70" s="11"/>
      <c r="J70" s="9">
        <f t="shared" si="2"/>
        <v>0</v>
      </c>
      <c r="K70" s="37"/>
      <c r="L70" s="38"/>
    </row>
    <row r="71" spans="1:12" x14ac:dyDescent="0.15">
      <c r="B71" s="62"/>
      <c r="C71" s="65"/>
      <c r="D71" s="14" t="s">
        <v>20</v>
      </c>
      <c r="E71" s="11"/>
      <c r="F71" s="8" t="s">
        <v>11</v>
      </c>
      <c r="G71" s="7">
        <v>900</v>
      </c>
      <c r="H71" s="7">
        <v>75</v>
      </c>
      <c r="I71" s="11"/>
      <c r="J71" s="9">
        <f t="shared" si="2"/>
        <v>0</v>
      </c>
      <c r="K71" s="39"/>
      <c r="L71" s="40"/>
    </row>
    <row r="72" spans="1:12" x14ac:dyDescent="0.15">
      <c r="B72" s="62"/>
      <c r="C72" s="66"/>
      <c r="D72" s="14" t="s">
        <v>21</v>
      </c>
      <c r="E72" s="11"/>
      <c r="F72" s="8" t="s">
        <v>16</v>
      </c>
      <c r="G72" s="7">
        <v>900</v>
      </c>
      <c r="H72" s="7">
        <v>75</v>
      </c>
      <c r="I72" s="11"/>
      <c r="J72" s="9">
        <f t="shared" si="2"/>
        <v>0</v>
      </c>
      <c r="K72" s="39"/>
      <c r="L72" s="40"/>
    </row>
    <row r="73" spans="1:12" x14ac:dyDescent="0.15">
      <c r="B73" s="62"/>
      <c r="C73" s="58" t="s">
        <v>18</v>
      </c>
      <c r="D73" s="14" t="s">
        <v>19</v>
      </c>
      <c r="E73" s="15">
        <v>4</v>
      </c>
      <c r="F73" s="8" t="s">
        <v>16</v>
      </c>
      <c r="G73" s="9">
        <v>1200</v>
      </c>
      <c r="H73" s="7">
        <v>100</v>
      </c>
      <c r="I73" s="15">
        <v>6</v>
      </c>
      <c r="J73" s="9">
        <f t="shared" si="2"/>
        <v>2400</v>
      </c>
      <c r="K73" s="39"/>
      <c r="L73" s="40"/>
    </row>
    <row r="74" spans="1:12" x14ac:dyDescent="0.15">
      <c r="B74" s="62"/>
      <c r="C74" s="59"/>
      <c r="D74" s="14" t="s">
        <v>20</v>
      </c>
      <c r="E74" s="15">
        <v>2</v>
      </c>
      <c r="F74" s="8" t="s">
        <v>16</v>
      </c>
      <c r="G74" s="9">
        <v>1800</v>
      </c>
      <c r="H74" s="7">
        <v>150</v>
      </c>
      <c r="I74" s="15">
        <v>6</v>
      </c>
      <c r="J74" s="9">
        <f t="shared" si="2"/>
        <v>1800</v>
      </c>
      <c r="K74" s="39"/>
      <c r="L74" s="40"/>
    </row>
    <row r="75" spans="1:12" x14ac:dyDescent="0.15">
      <c r="B75" s="63"/>
      <c r="C75" s="60"/>
      <c r="D75" s="14" t="s">
        <v>21</v>
      </c>
      <c r="E75" s="11"/>
      <c r="F75" s="8" t="s">
        <v>16</v>
      </c>
      <c r="G75" s="9">
        <v>2100</v>
      </c>
      <c r="H75" s="7">
        <v>175</v>
      </c>
      <c r="I75" s="11"/>
      <c r="J75" s="9">
        <f t="shared" si="2"/>
        <v>0</v>
      </c>
      <c r="K75" s="41"/>
      <c r="L75" s="42"/>
    </row>
    <row r="76" spans="1:12" x14ac:dyDescent="0.15">
      <c r="B76" s="55" t="s">
        <v>59</v>
      </c>
      <c r="C76" s="56"/>
      <c r="D76" s="57"/>
      <c r="E76" s="15">
        <v>6</v>
      </c>
      <c r="F76" s="8" t="s">
        <v>11</v>
      </c>
      <c r="G76" s="9">
        <v>5000</v>
      </c>
      <c r="H76" s="10"/>
      <c r="I76" s="10"/>
      <c r="J76" s="9">
        <f>E76*G76</f>
        <v>30000</v>
      </c>
      <c r="K76" s="36"/>
      <c r="L76" s="36"/>
    </row>
    <row r="77" spans="1:12" x14ac:dyDescent="0.15">
      <c r="B77" s="52" t="s">
        <v>5</v>
      </c>
      <c r="C77" s="53"/>
      <c r="D77" s="54"/>
      <c r="E77" s="15">
        <v>6</v>
      </c>
      <c r="F77" s="8" t="s">
        <v>11</v>
      </c>
      <c r="G77" s="9">
        <v>2550</v>
      </c>
      <c r="H77" s="10"/>
      <c r="I77" s="10"/>
      <c r="J77" s="9">
        <f>E77*G77</f>
        <v>15300</v>
      </c>
      <c r="K77" s="36"/>
      <c r="L77" s="36"/>
    </row>
    <row r="78" spans="1:12" x14ac:dyDescent="0.15">
      <c r="I78" s="7" t="s">
        <v>54</v>
      </c>
      <c r="J78" s="9">
        <f>SUM(J68:J69,J77)</f>
        <v>63300</v>
      </c>
    </row>
    <row r="79" spans="1:12" x14ac:dyDescent="0.15">
      <c r="I79" s="7" t="s">
        <v>55</v>
      </c>
      <c r="J79" s="9">
        <f>SUM(J70:J76)</f>
        <v>34200</v>
      </c>
    </row>
    <row r="80" spans="1:12" x14ac:dyDescent="0.15">
      <c r="B80" s="5" t="s">
        <v>9</v>
      </c>
      <c r="I80" s="7" t="s">
        <v>6</v>
      </c>
      <c r="J80" s="9">
        <f>ROUNDDOWN(J79*0.1,0)</f>
        <v>3420</v>
      </c>
    </row>
    <row r="81" spans="1:12" x14ac:dyDescent="0.15">
      <c r="I81" s="7" t="s">
        <v>7</v>
      </c>
      <c r="J81" s="9">
        <f>SUM(J78:J80)</f>
        <v>100920</v>
      </c>
    </row>
    <row r="83" spans="1:12" ht="18.75" x14ac:dyDescent="0.15">
      <c r="B83" s="3" t="s">
        <v>23</v>
      </c>
      <c r="C83" s="3"/>
      <c r="D83" s="3"/>
    </row>
    <row r="84" spans="1:12" x14ac:dyDescent="0.15">
      <c r="B84" s="4" t="s">
        <v>15</v>
      </c>
      <c r="C84" s="4"/>
      <c r="D84" s="4"/>
    </row>
    <row r="85" spans="1:12" x14ac:dyDescent="0.15">
      <c r="A85" s="1"/>
    </row>
    <row r="86" spans="1:12" x14ac:dyDescent="0.15">
      <c r="B86" s="43" t="s">
        <v>0</v>
      </c>
      <c r="C86" s="44"/>
      <c r="D86" s="45"/>
      <c r="E86" s="6" t="s">
        <v>1</v>
      </c>
      <c r="F86" s="6" t="s">
        <v>10</v>
      </c>
      <c r="G86" s="6" t="s">
        <v>2</v>
      </c>
      <c r="H86" s="6" t="s">
        <v>52</v>
      </c>
      <c r="I86" s="6" t="s">
        <v>8</v>
      </c>
      <c r="J86" s="6" t="s">
        <v>3</v>
      </c>
      <c r="K86" s="34" t="s">
        <v>4</v>
      </c>
      <c r="L86" s="34"/>
    </row>
    <row r="87" spans="1:12" x14ac:dyDescent="0.15">
      <c r="B87" s="52" t="s">
        <v>26</v>
      </c>
      <c r="C87" s="53"/>
      <c r="D87" s="54"/>
      <c r="E87" s="7">
        <v>1</v>
      </c>
      <c r="F87" s="8" t="s">
        <v>30</v>
      </c>
      <c r="G87" s="9">
        <v>20000</v>
      </c>
      <c r="H87" s="10"/>
      <c r="I87" s="10"/>
      <c r="J87" s="9">
        <f>E87*G87</f>
        <v>20000</v>
      </c>
      <c r="K87" s="35"/>
      <c r="L87" s="35"/>
    </row>
    <row r="88" spans="1:12" x14ac:dyDescent="0.15">
      <c r="B88" s="52" t="s">
        <v>31</v>
      </c>
      <c r="C88" s="53"/>
      <c r="D88" s="54"/>
      <c r="E88" s="7">
        <v>1</v>
      </c>
      <c r="F88" s="8" t="s">
        <v>30</v>
      </c>
      <c r="G88" s="9">
        <v>48000</v>
      </c>
      <c r="H88" s="9">
        <v>4000</v>
      </c>
      <c r="I88" s="15">
        <v>7</v>
      </c>
      <c r="J88" s="9">
        <f t="shared" ref="J88:J94" si="3">E88*H88*I88</f>
        <v>28000</v>
      </c>
      <c r="K88" s="36" t="s">
        <v>24</v>
      </c>
      <c r="L88" s="36"/>
    </row>
    <row r="89" spans="1:12" ht="13.5" customHeight="1" x14ac:dyDescent="0.15">
      <c r="B89" s="73" t="s">
        <v>58</v>
      </c>
      <c r="C89" s="64" t="s">
        <v>17</v>
      </c>
      <c r="D89" s="13" t="s">
        <v>19</v>
      </c>
      <c r="E89" s="11"/>
      <c r="F89" s="8" t="s">
        <v>11</v>
      </c>
      <c r="G89" s="7">
        <v>900</v>
      </c>
      <c r="H89" s="7">
        <v>75</v>
      </c>
      <c r="I89" s="11"/>
      <c r="J89" s="9">
        <f t="shared" si="3"/>
        <v>0</v>
      </c>
      <c r="K89" s="37"/>
      <c r="L89" s="38"/>
    </row>
    <row r="90" spans="1:12" x14ac:dyDescent="0.15">
      <c r="B90" s="62"/>
      <c r="C90" s="65"/>
      <c r="D90" s="14" t="s">
        <v>20</v>
      </c>
      <c r="E90" s="11"/>
      <c r="F90" s="8" t="s">
        <v>11</v>
      </c>
      <c r="G90" s="7">
        <v>900</v>
      </c>
      <c r="H90" s="7">
        <v>75</v>
      </c>
      <c r="I90" s="11"/>
      <c r="J90" s="9">
        <f t="shared" si="3"/>
        <v>0</v>
      </c>
      <c r="K90" s="39"/>
      <c r="L90" s="40"/>
    </row>
    <row r="91" spans="1:12" x14ac:dyDescent="0.15">
      <c r="B91" s="62"/>
      <c r="C91" s="66"/>
      <c r="D91" s="14" t="s">
        <v>21</v>
      </c>
      <c r="E91" s="15">
        <v>4</v>
      </c>
      <c r="F91" s="8" t="s">
        <v>16</v>
      </c>
      <c r="G91" s="7">
        <v>900</v>
      </c>
      <c r="H91" s="7">
        <v>75</v>
      </c>
      <c r="I91" s="15">
        <v>6</v>
      </c>
      <c r="J91" s="9">
        <f>E91*H91*I91</f>
        <v>1800</v>
      </c>
      <c r="K91" s="39"/>
      <c r="L91" s="40"/>
    </row>
    <row r="92" spans="1:12" x14ac:dyDescent="0.15">
      <c r="B92" s="62"/>
      <c r="C92" s="58" t="s">
        <v>18</v>
      </c>
      <c r="D92" s="14" t="s">
        <v>19</v>
      </c>
      <c r="E92" s="11"/>
      <c r="F92" s="8" t="s">
        <v>16</v>
      </c>
      <c r="G92" s="9">
        <v>1200</v>
      </c>
      <c r="H92" s="7">
        <v>100</v>
      </c>
      <c r="I92" s="11"/>
      <c r="J92" s="9">
        <f t="shared" si="3"/>
        <v>0</v>
      </c>
      <c r="K92" s="39"/>
      <c r="L92" s="40"/>
    </row>
    <row r="93" spans="1:12" x14ac:dyDescent="0.15">
      <c r="B93" s="62"/>
      <c r="C93" s="59"/>
      <c r="D93" s="14" t="s">
        <v>20</v>
      </c>
      <c r="E93" s="11"/>
      <c r="F93" s="8" t="s">
        <v>16</v>
      </c>
      <c r="G93" s="9">
        <v>1800</v>
      </c>
      <c r="H93" s="7">
        <v>150</v>
      </c>
      <c r="I93" s="11"/>
      <c r="J93" s="9">
        <f t="shared" si="3"/>
        <v>0</v>
      </c>
      <c r="K93" s="39"/>
      <c r="L93" s="40"/>
    </row>
    <row r="94" spans="1:12" x14ac:dyDescent="0.15">
      <c r="B94" s="63"/>
      <c r="C94" s="60"/>
      <c r="D94" s="14" t="s">
        <v>21</v>
      </c>
      <c r="E94" s="11"/>
      <c r="F94" s="8" t="s">
        <v>16</v>
      </c>
      <c r="G94" s="9">
        <v>2100</v>
      </c>
      <c r="H94" s="7">
        <v>175</v>
      </c>
      <c r="I94" s="11"/>
      <c r="J94" s="9">
        <f t="shared" si="3"/>
        <v>0</v>
      </c>
      <c r="K94" s="41"/>
      <c r="L94" s="42"/>
    </row>
    <row r="95" spans="1:12" x14ac:dyDescent="0.15">
      <c r="B95" s="55" t="s">
        <v>59</v>
      </c>
      <c r="C95" s="56"/>
      <c r="D95" s="57"/>
      <c r="E95" s="15">
        <v>4</v>
      </c>
      <c r="F95" s="8" t="s">
        <v>11</v>
      </c>
      <c r="G95" s="9">
        <v>5000</v>
      </c>
      <c r="H95" s="10"/>
      <c r="I95" s="10"/>
      <c r="J95" s="9">
        <f>E95*G95</f>
        <v>20000</v>
      </c>
      <c r="K95" s="36"/>
      <c r="L95" s="36"/>
    </row>
    <row r="96" spans="1:12" x14ac:dyDescent="0.15">
      <c r="B96" s="52" t="s">
        <v>5</v>
      </c>
      <c r="C96" s="53"/>
      <c r="D96" s="54"/>
      <c r="E96" s="15">
        <v>4</v>
      </c>
      <c r="F96" s="8" t="s">
        <v>11</v>
      </c>
      <c r="G96" s="9">
        <v>2550</v>
      </c>
      <c r="H96" s="10"/>
      <c r="I96" s="10"/>
      <c r="J96" s="9">
        <f>E96*G96</f>
        <v>10200</v>
      </c>
      <c r="K96" s="36"/>
      <c r="L96" s="36"/>
    </row>
    <row r="97" spans="2:10" x14ac:dyDescent="0.15">
      <c r="I97" s="7" t="s">
        <v>54</v>
      </c>
      <c r="J97" s="9">
        <f>SUM(J87:J88,J96)</f>
        <v>58200</v>
      </c>
    </row>
    <row r="98" spans="2:10" x14ac:dyDescent="0.15">
      <c r="I98" s="7" t="s">
        <v>55</v>
      </c>
      <c r="J98" s="9">
        <f>SUM(J89:J95)</f>
        <v>21800</v>
      </c>
    </row>
    <row r="99" spans="2:10" x14ac:dyDescent="0.15">
      <c r="B99" s="5" t="s">
        <v>9</v>
      </c>
      <c r="I99" s="7" t="s">
        <v>6</v>
      </c>
      <c r="J99" s="9">
        <f>ROUNDDOWN(J98*0.1,0)</f>
        <v>2180</v>
      </c>
    </row>
    <row r="100" spans="2:10" x14ac:dyDescent="0.15">
      <c r="I100" s="7" t="s">
        <v>7</v>
      </c>
      <c r="J100" s="9">
        <f>SUM(J97:J99)</f>
        <v>82180</v>
      </c>
    </row>
  </sheetData>
  <sheetProtection selectLockedCells="1"/>
  <mergeCells count="57">
    <mergeCell ref="I51:K51"/>
    <mergeCell ref="I52:K57"/>
    <mergeCell ref="K95:L95"/>
    <mergeCell ref="K96:L96"/>
    <mergeCell ref="B95:D95"/>
    <mergeCell ref="K89:L94"/>
    <mergeCell ref="K77:L77"/>
    <mergeCell ref="K86:L86"/>
    <mergeCell ref="K87:L87"/>
    <mergeCell ref="K88:L88"/>
    <mergeCell ref="B96:D96"/>
    <mergeCell ref="C89:C91"/>
    <mergeCell ref="C92:C94"/>
    <mergeCell ref="B86:D86"/>
    <mergeCell ref="B87:D87"/>
    <mergeCell ref="B88:D88"/>
    <mergeCell ref="B89:B94"/>
    <mergeCell ref="K69:L69"/>
    <mergeCell ref="K76:L76"/>
    <mergeCell ref="K70:L75"/>
    <mergeCell ref="B77:D77"/>
    <mergeCell ref="C73:C75"/>
    <mergeCell ref="C70:C72"/>
    <mergeCell ref="B69:D69"/>
    <mergeCell ref="B70:B75"/>
    <mergeCell ref="B76:D76"/>
    <mergeCell ref="K67:L67"/>
    <mergeCell ref="K68:L68"/>
    <mergeCell ref="C27:C29"/>
    <mergeCell ref="B24:B29"/>
    <mergeCell ref="B31:D31"/>
    <mergeCell ref="C24:C26"/>
    <mergeCell ref="B42:D42"/>
    <mergeCell ref="B43:B46"/>
    <mergeCell ref="B67:D67"/>
    <mergeCell ref="B68:D68"/>
    <mergeCell ref="B51:D51"/>
    <mergeCell ref="B52:B57"/>
    <mergeCell ref="C52:C54"/>
    <mergeCell ref="C55:C57"/>
    <mergeCell ref="B50:D50"/>
    <mergeCell ref="I50:K50"/>
    <mergeCell ref="A7:A10"/>
    <mergeCell ref="A11:A14"/>
    <mergeCell ref="I42:K42"/>
    <mergeCell ref="I43:K46"/>
    <mergeCell ref="A6:B6"/>
    <mergeCell ref="B21:D21"/>
    <mergeCell ref="B22:D22"/>
    <mergeCell ref="B23:D23"/>
    <mergeCell ref="B30:D30"/>
    <mergeCell ref="K31:L31"/>
    <mergeCell ref="K21:L21"/>
    <mergeCell ref="K22:L22"/>
    <mergeCell ref="K23:L23"/>
    <mergeCell ref="K30:L30"/>
    <mergeCell ref="K24:L29"/>
  </mergeCells>
  <phoneticPr fontId="1"/>
  <pageMargins left="0.7" right="0.7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sakairi</dc:creator>
  <cp:lastModifiedBy>渡辺聖尚</cp:lastModifiedBy>
  <cp:lastPrinted>2017-10-30T07:58:20Z</cp:lastPrinted>
  <dcterms:created xsi:type="dcterms:W3CDTF">2017-08-08T07:20:07Z</dcterms:created>
  <dcterms:modified xsi:type="dcterms:W3CDTF">2023-01-11T07:36:13Z</dcterms:modified>
</cp:coreProperties>
</file>